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w3578\Desktop\2014013\智造平台\设备_场地_尺寸_电气\装修\投标\无logo\"/>
    </mc:Choice>
  </mc:AlternateContent>
  <xr:revisionPtr revIDLastSave="0" documentId="8_{2D5C30F1-233E-4D19-88F4-09693613F70A}" xr6:coauthVersionLast="47" xr6:coauthVersionMax="47" xr10:uidLastSave="{00000000-0000-0000-0000-000000000000}"/>
  <bookViews>
    <workbookView xWindow="1560" yWindow="0" windowWidth="19410" windowHeight="20880" xr2:uid="{00000000-000D-0000-FFFF-FFFF00000000}"/>
  </bookViews>
  <sheets>
    <sheet name="汇总" sheetId="4" r:id="rId1"/>
    <sheet name="113装饰装修" sheetId="11" r:id="rId2"/>
    <sheet name="109升级装饰装修" sheetId="5" r:id="rId3"/>
    <sheet name="109空调系统" sheetId="6" r:id="rId4"/>
    <sheet name="109气体系统" sheetId="7" r:id="rId5"/>
    <sheet name="109设备平台" sheetId="8" r:id="rId6"/>
    <sheet name="109附属房间实验室家具" sheetId="9" r:id="rId7"/>
    <sheet name="109除湿机" sheetId="10" r:id="rId8"/>
  </sheets>
  <definedNames>
    <definedName name="_xlnm.Print_Area" localSheetId="0">汇总!#REF!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0" l="1"/>
  <c r="G16" i="9"/>
  <c r="G15" i="9"/>
  <c r="F15" i="9"/>
  <c r="G14" i="9"/>
  <c r="F14" i="9"/>
  <c r="G13" i="9"/>
  <c r="F13" i="9"/>
  <c r="G12" i="9"/>
  <c r="F12" i="9"/>
  <c r="G11" i="9"/>
  <c r="G12" i="8"/>
  <c r="G11" i="8"/>
  <c r="F11" i="8"/>
  <c r="G10" i="8"/>
  <c r="F10" i="8"/>
  <c r="G9" i="8"/>
  <c r="F9" i="8"/>
  <c r="G8" i="8"/>
  <c r="F8" i="8"/>
  <c r="G7" i="8"/>
  <c r="G13" i="7"/>
  <c r="G12" i="7"/>
  <c r="F12" i="7"/>
  <c r="G11" i="7"/>
  <c r="F11" i="7"/>
  <c r="G10" i="7"/>
  <c r="F10" i="7"/>
  <c r="G9" i="7"/>
  <c r="F9" i="7"/>
  <c r="G8" i="7"/>
  <c r="G10" i="6"/>
  <c r="G9" i="6"/>
  <c r="F9" i="6"/>
  <c r="G8" i="6"/>
  <c r="F8" i="6"/>
  <c r="G7" i="6"/>
  <c r="F7" i="6"/>
  <c r="G6" i="6"/>
  <c r="F6" i="6"/>
  <c r="G5" i="6"/>
  <c r="G26" i="5"/>
  <c r="G25" i="5"/>
  <c r="F25" i="5"/>
  <c r="G24" i="5"/>
  <c r="F24" i="5"/>
  <c r="G23" i="5"/>
  <c r="F23" i="5"/>
  <c r="G22" i="5"/>
  <c r="F22" i="5"/>
  <c r="G21" i="5"/>
  <c r="G26" i="11"/>
  <c r="G25" i="11"/>
  <c r="F25" i="11"/>
  <c r="G24" i="11"/>
  <c r="F24" i="11"/>
  <c r="G23" i="11"/>
  <c r="F23" i="11"/>
  <c r="G22" i="11"/>
  <c r="F22" i="11"/>
  <c r="G21" i="11"/>
  <c r="C11" i="4"/>
  <c r="C10" i="4"/>
  <c r="C9" i="4"/>
  <c r="C8" i="4"/>
  <c r="C7" i="4"/>
  <c r="C6" i="4"/>
  <c r="C5" i="4"/>
  <c r="C4" i="4"/>
  <c r="C3" i="4"/>
</calcChain>
</file>

<file path=xl/sharedStrings.xml><?xml version="1.0" encoding="utf-8"?>
<sst xmlns="http://schemas.openxmlformats.org/spreadsheetml/2006/main" count="328" uniqueCount="144">
  <si>
    <r>
      <rPr>
        <b/>
        <sz val="16"/>
        <color indexed="8"/>
        <rFont val="宋体"/>
        <family val="3"/>
        <charset val="134"/>
      </rPr>
      <t>报价汇总表</t>
    </r>
  </si>
  <si>
    <r>
      <rPr>
        <b/>
        <sz val="11"/>
        <rFont val="宋体"/>
        <family val="3"/>
        <charset val="134"/>
      </rPr>
      <t>序号</t>
    </r>
  </si>
  <si>
    <t>子项名称</t>
  </si>
  <si>
    <r>
      <rPr>
        <b/>
        <sz val="11"/>
        <rFont val="宋体"/>
        <family val="3"/>
        <charset val="134"/>
      </rPr>
      <t>分项报价</t>
    </r>
  </si>
  <si>
    <t>备注</t>
  </si>
  <si>
    <t>113实验室改造</t>
  </si>
  <si>
    <t>107实验室装饰装修</t>
  </si>
  <si>
    <t>109装饰装修</t>
  </si>
  <si>
    <t>包含109附属小实验室装修、子母门等</t>
  </si>
  <si>
    <t>109空调系统</t>
  </si>
  <si>
    <t>空调系统</t>
  </si>
  <si>
    <t>109气体系统</t>
  </si>
  <si>
    <t>空压机、冷干机等</t>
  </si>
  <si>
    <t>109设备平台</t>
  </si>
  <si>
    <t>定制化设备平台</t>
  </si>
  <si>
    <t>109实验室家具</t>
  </si>
  <si>
    <t>109附属小实验室定制化钢架工作桌、吊柜、员工椅等</t>
  </si>
  <si>
    <t>109除湿机</t>
  </si>
  <si>
    <t>除湿机</t>
  </si>
  <si>
    <r>
      <rPr>
        <b/>
        <sz val="11"/>
        <rFont val="宋体"/>
        <family val="3"/>
        <charset val="134"/>
      </rPr>
      <t>总</t>
    </r>
    <r>
      <rPr>
        <b/>
        <sz val="11"/>
        <rFont val="Times New Roman"/>
        <family val="1"/>
      </rPr>
      <t xml:space="preserve">      </t>
    </r>
    <r>
      <rPr>
        <b/>
        <sz val="11"/>
        <rFont val="宋体"/>
        <family val="3"/>
        <charset val="134"/>
      </rPr>
      <t>计：</t>
    </r>
  </si>
  <si>
    <r>
      <rPr>
        <b/>
        <sz val="11"/>
        <rFont val="宋体"/>
        <family val="3"/>
        <charset val="134"/>
      </rPr>
      <t>大写人民币</t>
    </r>
  </si>
  <si>
    <r>
      <rPr>
        <b/>
        <sz val="10"/>
        <rFont val="宋体"/>
        <family val="3"/>
        <charset val="134"/>
      </rPr>
      <t>编号</t>
    </r>
  </si>
  <si>
    <r>
      <rPr>
        <b/>
        <sz val="10"/>
        <rFont val="宋体"/>
        <family val="3"/>
        <charset val="134"/>
      </rPr>
      <t>产品名称</t>
    </r>
  </si>
  <si>
    <r>
      <rPr>
        <b/>
        <sz val="10"/>
        <rFont val="宋体"/>
        <family val="3"/>
        <charset val="134"/>
      </rPr>
      <t>规格及技术参数</t>
    </r>
  </si>
  <si>
    <r>
      <rPr>
        <b/>
        <sz val="10"/>
        <rFont val="宋体"/>
        <family val="3"/>
        <charset val="134"/>
      </rPr>
      <t>单位</t>
    </r>
  </si>
  <si>
    <r>
      <rPr>
        <b/>
        <sz val="10"/>
        <rFont val="宋体"/>
        <family val="3"/>
        <charset val="134"/>
      </rPr>
      <t>数量</t>
    </r>
  </si>
  <si>
    <r>
      <rPr>
        <b/>
        <sz val="10"/>
        <rFont val="宋体"/>
        <family val="3"/>
        <charset val="134"/>
      </rPr>
      <t>单价</t>
    </r>
  </si>
  <si>
    <r>
      <rPr>
        <b/>
        <sz val="10"/>
        <rFont val="宋体"/>
        <family val="3"/>
        <charset val="134"/>
      </rPr>
      <t>小计</t>
    </r>
  </si>
  <si>
    <r>
      <rPr>
        <b/>
        <sz val="10"/>
        <rFont val="宋体"/>
        <family val="3"/>
        <charset val="134"/>
      </rPr>
      <t>备注</t>
    </r>
  </si>
  <si>
    <t>113实验室装饰</t>
  </si>
  <si>
    <r>
      <rPr>
        <b/>
        <sz val="10"/>
        <rFont val="宋体"/>
        <family val="3"/>
        <charset val="134"/>
      </rPr>
      <t>装饰装修工程</t>
    </r>
  </si>
  <si>
    <t>天花工程</t>
  </si>
  <si>
    <r>
      <rPr>
        <sz val="10"/>
        <rFont val="Times New Roman"/>
        <family val="1"/>
      </rPr>
      <t>600*600</t>
    </r>
    <r>
      <rPr>
        <sz val="10"/>
        <rFont val="宋体"/>
        <family val="3"/>
        <charset val="134"/>
      </rPr>
      <t>硅钙板吊顶龙</t>
    </r>
  </si>
  <si>
    <t>m²</t>
  </si>
  <si>
    <r>
      <rPr>
        <sz val="10"/>
        <rFont val="宋体"/>
        <family val="3"/>
        <charset val="134"/>
      </rPr>
      <t>墙面涂料</t>
    </r>
  </si>
  <si>
    <r>
      <rPr>
        <sz val="10"/>
        <rFont val="宋体"/>
        <family val="3"/>
        <charset val="134"/>
      </rPr>
      <t>强电改造</t>
    </r>
  </si>
  <si>
    <r>
      <rPr>
        <sz val="10"/>
        <rFont val="宋体"/>
        <family val="3"/>
        <charset val="134"/>
      </rPr>
      <t>电箱，电线，线管，灯具等</t>
    </r>
  </si>
  <si>
    <r>
      <rPr>
        <sz val="10"/>
        <rFont val="宋体"/>
        <family val="3"/>
        <charset val="134"/>
      </rPr>
      <t>项</t>
    </r>
  </si>
  <si>
    <r>
      <rPr>
        <sz val="10"/>
        <rFont val="宋体"/>
        <family val="3"/>
        <charset val="134"/>
      </rPr>
      <t>弱电改造</t>
    </r>
  </si>
  <si>
    <t>六类网线，模块，面板，穿线管</t>
  </si>
  <si>
    <t>给排水</t>
  </si>
  <si>
    <t>PPR25给水管，50PVC排水管</t>
  </si>
  <si>
    <t>项</t>
  </si>
  <si>
    <r>
      <rPr>
        <sz val="10"/>
        <rFont val="宋体"/>
        <family val="3"/>
        <charset val="134"/>
      </rPr>
      <t>拆除</t>
    </r>
  </si>
  <si>
    <t>拆除原有墙顶地所有装饰及垃圾清运</t>
  </si>
  <si>
    <t>拆除</t>
  </si>
  <si>
    <t>拆除砖墙及垃圾清运</t>
  </si>
  <si>
    <t>临时围挡及临时保护</t>
  </si>
  <si>
    <t>两间实验室临时隔断防护</t>
  </si>
  <si>
    <t>电动卷帘</t>
  </si>
  <si>
    <t>全遮光面料，</t>
  </si>
  <si>
    <t>地面环保环氧地坪</t>
  </si>
  <si>
    <t>原地砖凿除、混凝土地面找平7cm、地面自流平2遍，环氧自流平2遍、防静电绿色环保。平整度满足机器人运动要求；</t>
  </si>
  <si>
    <t>实验室子母门</t>
  </si>
  <si>
    <r>
      <rPr>
        <sz val="10"/>
        <rFont val="宋体"/>
        <family val="3"/>
        <charset val="134"/>
      </rPr>
      <t>拆除原有门，更换同款同色子母门，含五金，五金品牌</t>
    </r>
    <r>
      <rPr>
        <sz val="10"/>
        <rFont val="Times New Roman"/>
        <family val="1"/>
      </rPr>
      <t>GMT</t>
    </r>
    <r>
      <rPr>
        <sz val="10"/>
        <rFont val="宋体"/>
        <family val="3"/>
        <charset val="134"/>
      </rPr>
      <t>；</t>
    </r>
  </si>
  <si>
    <t>樘</t>
  </si>
  <si>
    <t>空调</t>
  </si>
  <si>
    <r>
      <rPr>
        <sz val="10"/>
        <rFont val="宋体"/>
        <family val="3"/>
        <charset val="134"/>
      </rPr>
      <t>格力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拖三（</t>
    </r>
    <r>
      <rPr>
        <sz val="10"/>
        <rFont val="Times New Roman"/>
        <family val="1"/>
      </rPr>
      <t>3+4+4</t>
    </r>
    <r>
      <rPr>
        <sz val="10"/>
        <rFont val="宋体"/>
        <family val="3"/>
        <charset val="134"/>
      </rPr>
      <t>），外机</t>
    </r>
    <r>
      <rPr>
        <sz val="10"/>
        <rFont val="Times New Roman"/>
        <family val="1"/>
      </rPr>
      <t>11</t>
    </r>
    <r>
      <rPr>
        <sz val="10"/>
        <rFont val="宋体"/>
        <family val="3"/>
        <charset val="134"/>
      </rPr>
      <t>匹；</t>
    </r>
  </si>
  <si>
    <t>空调辅材辅料</t>
  </si>
  <si>
    <t>空调铜管，氟利昂等辅材辅料；</t>
  </si>
  <si>
    <r>
      <rPr>
        <sz val="10"/>
        <color theme="1"/>
        <rFont val="宋体"/>
        <family val="3"/>
        <charset val="134"/>
      </rPr>
      <t>插座</t>
    </r>
  </si>
  <si>
    <r>
      <rPr>
        <sz val="10"/>
        <color theme="1"/>
        <rFont val="Times New Roman"/>
        <family val="1"/>
      </rPr>
      <t>86</t>
    </r>
    <r>
      <rPr>
        <sz val="10"/>
        <color theme="1"/>
        <rFont val="宋体"/>
        <family val="3"/>
        <charset val="134"/>
      </rPr>
      <t>型插座；</t>
    </r>
  </si>
  <si>
    <r>
      <rPr>
        <sz val="10"/>
        <color theme="1"/>
        <rFont val="宋体"/>
        <family val="3"/>
        <charset val="134"/>
      </rPr>
      <t>个</t>
    </r>
  </si>
  <si>
    <t>排风管道</t>
  </si>
  <si>
    <r>
      <rPr>
        <sz val="10"/>
        <rFont val="宋体"/>
        <family val="3"/>
        <charset val="134"/>
      </rPr>
      <t>材质：</t>
    </r>
    <r>
      <rPr>
        <sz val="10"/>
        <rFont val="Times New Roman"/>
        <family val="1"/>
      </rPr>
      <t>4.0mm</t>
    </r>
    <r>
      <rPr>
        <sz val="10"/>
        <rFont val="宋体"/>
        <family val="3"/>
        <charset val="134"/>
      </rPr>
      <t>厚</t>
    </r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材质，制作、安装按照</t>
    </r>
    <r>
      <rPr>
        <sz val="10"/>
        <rFont val="Times New Roman"/>
        <family val="1"/>
      </rPr>
      <t>GB50243-2016</t>
    </r>
    <r>
      <rPr>
        <sz val="10"/>
        <rFont val="宋体"/>
        <family val="3"/>
        <charset val="134"/>
      </rPr>
      <t>标准执行；</t>
    </r>
  </si>
  <si>
    <t>手动调节阀</t>
  </si>
  <si>
    <r>
      <rPr>
        <sz val="10"/>
        <rFont val="宋体"/>
        <family val="3"/>
        <charset val="134"/>
      </rPr>
      <t>手动调节阀，规格：</t>
    </r>
    <r>
      <rPr>
        <sz val="10"/>
        <rFont val="Times New Roman"/>
        <family val="1"/>
      </rPr>
      <t>φ250</t>
    </r>
    <r>
      <rPr>
        <sz val="10"/>
        <rFont val="宋体"/>
        <family val="3"/>
        <charset val="134"/>
      </rPr>
      <t>，防腐喷涂，排风系统；</t>
    </r>
  </si>
  <si>
    <t>个</t>
  </si>
  <si>
    <t>气路系统</t>
  </si>
  <si>
    <t>包含不锈钢管道、终端减压阀、末端球阀、接口以及管件辅材等</t>
  </si>
  <si>
    <t>小计：</t>
  </si>
  <si>
    <t>辅材辅料</t>
  </si>
  <si>
    <t>辅材辅料；</t>
  </si>
  <si>
    <t>运输费</t>
  </si>
  <si>
    <t>运输费；</t>
  </si>
  <si>
    <t>安装费</t>
  </si>
  <si>
    <t>安装费；</t>
  </si>
  <si>
    <r>
      <rPr>
        <sz val="10"/>
        <rFont val="宋体"/>
        <family val="3"/>
        <charset val="134"/>
      </rPr>
      <t>税费（</t>
    </r>
    <r>
      <rPr>
        <sz val="10"/>
        <rFont val="Times New Roman"/>
        <family val="1"/>
      </rPr>
      <t>9%</t>
    </r>
    <r>
      <rPr>
        <sz val="10"/>
        <rFont val="宋体"/>
        <family val="3"/>
        <charset val="134"/>
      </rPr>
      <t>）</t>
    </r>
  </si>
  <si>
    <r>
      <rPr>
        <sz val="10"/>
        <rFont val="宋体"/>
        <family val="3"/>
        <charset val="134"/>
      </rPr>
      <t>税费（</t>
    </r>
    <r>
      <rPr>
        <sz val="10"/>
        <rFont val="Times New Roman"/>
        <family val="1"/>
      </rPr>
      <t>9%</t>
    </r>
    <r>
      <rPr>
        <sz val="10"/>
        <rFont val="宋体"/>
        <family val="3"/>
        <charset val="134"/>
      </rPr>
      <t>）；</t>
    </r>
  </si>
  <si>
    <t>总计：</t>
  </si>
  <si>
    <r>
      <rPr>
        <b/>
        <sz val="10"/>
        <rFont val="Times New Roman"/>
        <family val="1"/>
      </rPr>
      <t>109</t>
    </r>
    <r>
      <rPr>
        <b/>
        <sz val="10"/>
        <rFont val="宋体"/>
        <family val="3"/>
        <charset val="134"/>
      </rPr>
      <t>合成实验室</t>
    </r>
  </si>
  <si>
    <t>109升级装修工程</t>
  </si>
  <si>
    <r>
      <rPr>
        <sz val="10"/>
        <rFont val="宋体"/>
        <family val="3"/>
        <charset val="134"/>
      </rPr>
      <t>樘</t>
    </r>
  </si>
  <si>
    <t>玻璃隔断增加电动移门</t>
  </si>
  <si>
    <t>电动移门轨道电机加刷卡器，不含玻璃；</t>
  </si>
  <si>
    <r>
      <rPr>
        <sz val="10"/>
        <rFont val="宋体"/>
        <family val="3"/>
        <charset val="134"/>
      </rPr>
      <t>电动卷帘</t>
    </r>
  </si>
  <si>
    <t>全遮光面料；</t>
  </si>
  <si>
    <t>玻璃隔断</t>
  </si>
  <si>
    <r>
      <rPr>
        <sz val="10"/>
        <rFont val="宋体"/>
        <family val="3"/>
        <charset val="134"/>
      </rPr>
      <t>玻璃隔断含底座，框架，包边，原采用钢化玻璃，现使用</t>
    </r>
    <r>
      <rPr>
        <sz val="10"/>
        <rFont val="Times New Roman"/>
        <family val="1"/>
      </rPr>
      <t>5+5</t>
    </r>
    <r>
      <rPr>
        <sz val="10"/>
        <rFont val="宋体"/>
        <family val="3"/>
        <charset val="134"/>
      </rPr>
      <t>雾化玻璃；</t>
    </r>
  </si>
  <si>
    <r>
      <rPr>
        <sz val="10"/>
        <rFont val="宋体"/>
        <family val="3"/>
        <charset val="134"/>
      </rPr>
      <t>玻璃顶棚</t>
    </r>
  </si>
  <si>
    <r>
      <rPr>
        <sz val="10"/>
        <rFont val="宋体"/>
        <family val="3"/>
        <charset val="134"/>
      </rPr>
      <t>有机玻璃，</t>
    </r>
    <r>
      <rPr>
        <sz val="10"/>
        <rFont val="Times New Roman"/>
        <family val="1"/>
      </rPr>
      <t>10*10*3</t>
    </r>
    <r>
      <rPr>
        <sz val="10"/>
        <rFont val="宋体"/>
        <family val="3"/>
        <charset val="134"/>
      </rPr>
      <t>铝合金型材框架；</t>
    </r>
  </si>
  <si>
    <r>
      <rPr>
        <b/>
        <sz val="10"/>
        <rFont val="宋体"/>
        <family val="3"/>
        <charset val="134"/>
      </rPr>
      <t>辅助设施</t>
    </r>
  </si>
  <si>
    <r>
      <rPr>
        <sz val="10"/>
        <rFont val="宋体"/>
        <family val="3"/>
        <charset val="134"/>
      </rPr>
      <t>地插移位</t>
    </r>
  </si>
  <si>
    <t>地插移位，地坪修补，环氧地平修复；</t>
  </si>
  <si>
    <r>
      <rPr>
        <sz val="10"/>
        <rFont val="宋体"/>
        <family val="3"/>
        <charset val="134"/>
      </rPr>
      <t>给水</t>
    </r>
  </si>
  <si>
    <r>
      <rPr>
        <sz val="10"/>
        <rFont val="Times New Roman"/>
        <family val="1"/>
      </rPr>
      <t>PPR25</t>
    </r>
    <r>
      <rPr>
        <sz val="10"/>
        <rFont val="宋体"/>
        <family val="3"/>
        <charset val="134"/>
      </rPr>
      <t>给水管；</t>
    </r>
  </si>
  <si>
    <t>消防改造</t>
  </si>
  <si>
    <r>
      <rPr>
        <sz val="10"/>
        <rFont val="Times New Roman"/>
        <family val="1"/>
      </rPr>
      <t>9</t>
    </r>
    <r>
      <rPr>
        <sz val="10"/>
        <rFont val="宋体"/>
        <family val="3"/>
        <charset val="134"/>
      </rPr>
      <t>个喷淋，3个烟感；及喷淋系统</t>
    </r>
  </si>
  <si>
    <t>109附属小实验室</t>
  </si>
  <si>
    <r>
      <rPr>
        <sz val="10"/>
        <rFont val="宋体"/>
        <family val="3"/>
        <charset val="134"/>
      </rPr>
      <t>天花工程</t>
    </r>
  </si>
  <si>
    <r>
      <rPr>
        <sz val="10"/>
        <rFont val="Times New Roman"/>
        <family val="1"/>
      </rPr>
      <t>600*600</t>
    </r>
    <r>
      <rPr>
        <sz val="10"/>
        <rFont val="宋体"/>
        <family val="3"/>
        <charset val="134"/>
      </rPr>
      <t>硅钙板吊顶龙骨利旧</t>
    </r>
  </si>
  <si>
    <r>
      <rPr>
        <sz val="10"/>
        <rFont val="宋体"/>
        <family val="3"/>
        <charset val="134"/>
      </rPr>
      <t>六类网线，模块，面板，管子等</t>
    </r>
  </si>
  <si>
    <r>
      <rPr>
        <sz val="10"/>
        <rFont val="宋体"/>
        <family val="3"/>
        <charset val="134"/>
      </rPr>
      <t>地面</t>
    </r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地板</t>
    </r>
  </si>
  <si>
    <r>
      <rPr>
        <sz val="10"/>
        <rFont val="宋体"/>
        <family val="3"/>
        <charset val="134"/>
      </rPr>
      <t>原地砖凿除、混凝土地面找平</t>
    </r>
    <r>
      <rPr>
        <sz val="10"/>
        <rFont val="Times New Roman"/>
        <family val="1"/>
      </rPr>
      <t>7cm</t>
    </r>
    <r>
      <rPr>
        <sz val="10"/>
        <rFont val="宋体"/>
        <family val="3"/>
        <charset val="134"/>
      </rPr>
      <t>、地面自流平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遍，环氧自流平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遍、防静电绿色环保板材</t>
    </r>
  </si>
  <si>
    <r>
      <rPr>
        <sz val="10"/>
        <rFont val="宋体"/>
        <family val="3"/>
        <charset val="134"/>
      </rPr>
      <t>空调</t>
    </r>
  </si>
  <si>
    <r>
      <rPr>
        <b/>
        <sz val="10"/>
        <rFont val="宋体"/>
        <family val="3"/>
        <charset val="134"/>
      </rPr>
      <t>气体系统</t>
    </r>
  </si>
  <si>
    <r>
      <rPr>
        <sz val="10"/>
        <rFont val="Times New Roman"/>
        <family val="1"/>
      </rPr>
      <t>HITACHI</t>
    </r>
    <r>
      <rPr>
        <sz val="10"/>
        <rFont val="宋体"/>
        <family val="3"/>
        <charset val="134"/>
      </rPr>
      <t>无油涡旋式空气压缩机</t>
    </r>
  </si>
  <si>
    <r>
      <rPr>
        <sz val="10"/>
        <rFont val="宋体"/>
        <family val="3"/>
        <charset val="134"/>
      </rPr>
      <t>型式：</t>
    </r>
    <r>
      <rPr>
        <sz val="10"/>
        <rFont val="Times New Roman"/>
        <family val="1"/>
      </rPr>
      <t xml:space="preserve">SRL-2.2MP5C
</t>
    </r>
    <r>
      <rPr>
        <sz val="10"/>
        <rFont val="宋体"/>
        <family val="3"/>
        <charset val="134"/>
      </rPr>
      <t>吐出圧力：</t>
    </r>
    <r>
      <rPr>
        <sz val="10"/>
        <rFont val="Times New Roman"/>
        <family val="1"/>
      </rPr>
      <t xml:space="preserve">0.65-0.85MPa
</t>
    </r>
    <r>
      <rPr>
        <sz val="10"/>
        <rFont val="宋体"/>
        <family val="3"/>
        <charset val="134"/>
      </rPr>
      <t>吐出空気量：</t>
    </r>
    <r>
      <rPr>
        <sz val="10"/>
        <rFont val="Times New Roman"/>
        <family val="1"/>
      </rPr>
      <t xml:space="preserve">240L/min
</t>
    </r>
    <r>
      <rPr>
        <sz val="10"/>
        <rFont val="宋体"/>
        <family val="3"/>
        <charset val="134"/>
      </rPr>
      <t>電源電圧：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相</t>
    </r>
    <r>
      <rPr>
        <sz val="10"/>
        <rFont val="Times New Roman"/>
        <family val="1"/>
      </rPr>
      <t xml:space="preserve">380V50Hz
</t>
    </r>
    <r>
      <rPr>
        <sz val="10"/>
        <rFont val="宋体"/>
        <family val="3"/>
        <charset val="134"/>
      </rPr>
      <t>电机功率：</t>
    </r>
    <r>
      <rPr>
        <sz val="10"/>
        <rFont val="Times New Roman"/>
        <family val="1"/>
      </rPr>
      <t xml:space="preserve">2.2KW
</t>
    </r>
    <r>
      <rPr>
        <sz val="10"/>
        <rFont val="宋体"/>
        <family val="3"/>
        <charset val="134"/>
      </rPr>
      <t>空气出口直径：</t>
    </r>
    <r>
      <rPr>
        <sz val="10"/>
        <rFont val="Times New Roman"/>
        <family val="1"/>
      </rPr>
      <t>Rc3/8</t>
    </r>
  </si>
  <si>
    <r>
      <rPr>
        <sz val="10"/>
        <rFont val="宋体"/>
        <family val="3"/>
        <charset val="134"/>
      </rPr>
      <t>个</t>
    </r>
  </si>
  <si>
    <r>
      <rPr>
        <sz val="10"/>
        <rFont val="宋体"/>
        <family val="3"/>
        <charset val="134"/>
      </rPr>
      <t>汉粤冷冻式冷干机</t>
    </r>
  </si>
  <si>
    <r>
      <rPr>
        <sz val="10"/>
        <rFont val="宋体"/>
        <family val="3"/>
        <charset val="134"/>
      </rPr>
      <t>型号：</t>
    </r>
    <r>
      <rPr>
        <sz val="10"/>
        <rFont val="Times New Roman"/>
        <family val="1"/>
      </rPr>
      <t xml:space="preserve">HAD-0.5BNF
</t>
    </r>
    <r>
      <rPr>
        <sz val="10"/>
        <rFont val="宋体"/>
        <family val="3"/>
        <charset val="134"/>
      </rPr>
      <t>处理空气量：</t>
    </r>
    <r>
      <rPr>
        <sz val="10"/>
        <rFont val="Times New Roman"/>
        <family val="1"/>
      </rPr>
      <t xml:space="preserve">0.5m³/min
</t>
    </r>
    <r>
      <rPr>
        <sz val="10"/>
        <rFont val="宋体"/>
        <family val="3"/>
        <charset val="134"/>
      </rPr>
      <t>電源電圧：单相</t>
    </r>
    <r>
      <rPr>
        <sz val="10"/>
        <rFont val="Times New Roman"/>
        <family val="1"/>
      </rPr>
      <t xml:space="preserve">220V50Hz
</t>
    </r>
    <r>
      <rPr>
        <sz val="10"/>
        <rFont val="宋体"/>
        <family val="3"/>
        <charset val="134"/>
      </rPr>
      <t>功率：</t>
    </r>
    <r>
      <rPr>
        <sz val="10"/>
        <rFont val="Times New Roman"/>
        <family val="1"/>
      </rPr>
      <t xml:space="preserve">0.21W
</t>
    </r>
    <r>
      <rPr>
        <sz val="10"/>
        <rFont val="宋体"/>
        <family val="3"/>
        <charset val="134"/>
      </rPr>
      <t>压力露点温度：</t>
    </r>
    <r>
      <rPr>
        <sz val="10"/>
        <rFont val="Times New Roman"/>
        <family val="1"/>
      </rPr>
      <t>3-10</t>
    </r>
    <r>
      <rPr>
        <sz val="10"/>
        <rFont val="宋体"/>
        <family val="3"/>
        <charset val="134"/>
      </rPr>
      <t>度</t>
    </r>
  </si>
  <si>
    <r>
      <rPr>
        <sz val="10"/>
        <rFont val="宋体"/>
        <family val="3"/>
        <charset val="134"/>
      </rPr>
      <t>管道过滤器</t>
    </r>
  </si>
  <si>
    <r>
      <rPr>
        <sz val="10"/>
        <rFont val="宋体"/>
        <family val="3"/>
        <charset val="134"/>
      </rPr>
      <t>型式：</t>
    </r>
    <r>
      <rPr>
        <sz val="10"/>
        <rFont val="Times New Roman"/>
        <family val="1"/>
      </rPr>
      <t>HF</t>
    </r>
    <r>
      <rPr>
        <sz val="10"/>
        <rFont val="宋体"/>
        <family val="3"/>
        <charset val="134"/>
      </rPr>
      <t>Ⅱ</t>
    </r>
    <r>
      <rPr>
        <sz val="10"/>
        <rFont val="Times New Roman"/>
        <family val="1"/>
      </rPr>
      <t xml:space="preserve">-T-001
</t>
    </r>
    <r>
      <rPr>
        <sz val="10"/>
        <rFont val="宋体"/>
        <family val="3"/>
        <charset val="134"/>
      </rPr>
      <t>过滤器精度：</t>
    </r>
    <r>
      <rPr>
        <sz val="10"/>
        <rFont val="Times New Roman"/>
        <family val="1"/>
      </rPr>
      <t xml:space="preserve">1μm
</t>
    </r>
    <r>
      <rPr>
        <sz val="10"/>
        <rFont val="宋体"/>
        <family val="3"/>
        <charset val="134"/>
      </rPr>
      <t>処理空気量：</t>
    </r>
    <r>
      <rPr>
        <sz val="10"/>
        <rFont val="Times New Roman"/>
        <family val="1"/>
      </rPr>
      <t xml:space="preserve">1.2m³/min  </t>
    </r>
  </si>
  <si>
    <r>
      <rPr>
        <sz val="10"/>
        <rFont val="宋体"/>
        <family val="3"/>
        <charset val="134"/>
      </rPr>
      <t>型式：</t>
    </r>
    <r>
      <rPr>
        <sz val="10"/>
        <rFont val="Times New Roman"/>
        <family val="1"/>
      </rPr>
      <t>HF</t>
    </r>
    <r>
      <rPr>
        <sz val="10"/>
        <rFont val="宋体"/>
        <family val="3"/>
        <charset val="134"/>
      </rPr>
      <t>Ⅱ</t>
    </r>
    <r>
      <rPr>
        <sz val="10"/>
        <rFont val="Times New Roman"/>
        <family val="1"/>
      </rPr>
      <t xml:space="preserve">-A-001
</t>
    </r>
    <r>
      <rPr>
        <sz val="10"/>
        <rFont val="宋体"/>
        <family val="3"/>
        <charset val="134"/>
      </rPr>
      <t>过滤器精度：</t>
    </r>
    <r>
      <rPr>
        <sz val="10"/>
        <rFont val="Times New Roman"/>
        <family val="1"/>
      </rPr>
      <t xml:space="preserve">0.01μm
</t>
    </r>
    <r>
      <rPr>
        <sz val="10"/>
        <rFont val="宋体"/>
        <family val="3"/>
        <charset val="134"/>
      </rPr>
      <t>処理空気量：</t>
    </r>
    <r>
      <rPr>
        <sz val="10"/>
        <rFont val="Times New Roman"/>
        <family val="1"/>
      </rPr>
      <t xml:space="preserve">1.2m³/min
</t>
    </r>
    <r>
      <rPr>
        <sz val="10"/>
        <rFont val="宋体"/>
        <family val="3"/>
        <charset val="134"/>
      </rPr>
      <t>管道接口：</t>
    </r>
    <r>
      <rPr>
        <sz val="10"/>
        <rFont val="Times New Roman"/>
        <family val="1"/>
      </rPr>
      <t>RC1/2</t>
    </r>
  </si>
  <si>
    <r>
      <rPr>
        <sz val="10"/>
        <rFont val="宋体"/>
        <family val="3"/>
        <charset val="134"/>
      </rPr>
      <t>储气罐</t>
    </r>
  </si>
  <si>
    <r>
      <rPr>
        <sz val="10"/>
        <rFont val="宋体"/>
        <family val="3"/>
        <charset val="134"/>
      </rPr>
      <t>容量：</t>
    </r>
    <r>
      <rPr>
        <sz val="10"/>
        <rFont val="Times New Roman"/>
        <family val="1"/>
      </rPr>
      <t xml:space="preserve">0.3m³/10KG
</t>
    </r>
    <r>
      <rPr>
        <sz val="10"/>
        <rFont val="宋体"/>
        <family val="3"/>
        <charset val="134"/>
      </rPr>
      <t>材质：不锈钢
附件：安全阀，压力表，排水阀</t>
    </r>
  </si>
  <si>
    <t>定制机器人设备平台</t>
  </si>
  <si>
    <t>定制机器人废料台平台</t>
  </si>
  <si>
    <r>
      <rPr>
        <sz val="10"/>
        <rFont val="宋体"/>
        <family val="3"/>
        <charset val="134"/>
      </rPr>
      <t>规格：</t>
    </r>
    <r>
      <rPr>
        <sz val="10"/>
        <rFont val="Times New Roman"/>
        <family val="1"/>
      </rPr>
      <t xml:space="preserve">1140*590*1980mm
</t>
    </r>
    <r>
      <rPr>
        <sz val="10"/>
        <rFont val="宋体"/>
        <family val="3"/>
        <charset val="134"/>
      </rPr>
      <t>主体采用优质冷轧钢板，定制颜色，定制仪器设备尺寸</t>
    </r>
  </si>
  <si>
    <t>定制机器人天平称量平台</t>
  </si>
  <si>
    <r>
      <rPr>
        <sz val="10"/>
        <rFont val="宋体"/>
        <family val="3"/>
        <charset val="134"/>
      </rPr>
      <t>规格：</t>
    </r>
    <r>
      <rPr>
        <sz val="10"/>
        <rFont val="Times New Roman"/>
        <family val="1"/>
      </rPr>
      <t xml:space="preserve">1215*1215*2000mm
</t>
    </r>
    <r>
      <rPr>
        <sz val="10"/>
        <rFont val="宋体"/>
        <family val="3"/>
        <charset val="134"/>
      </rPr>
      <t>主体采用优质冷轧钢板，定制颜色，定制仪器设备尺寸</t>
    </r>
  </si>
  <si>
    <t>定制机器人色谱分析平台</t>
  </si>
  <si>
    <r>
      <rPr>
        <sz val="10"/>
        <rFont val="宋体"/>
        <family val="3"/>
        <charset val="134"/>
      </rPr>
      <t>规格：</t>
    </r>
    <r>
      <rPr>
        <sz val="10"/>
        <rFont val="Times New Roman"/>
        <family val="1"/>
      </rPr>
      <t xml:space="preserve">1220*1170*2000mm
</t>
    </r>
    <r>
      <rPr>
        <sz val="10"/>
        <rFont val="宋体"/>
        <family val="3"/>
        <charset val="134"/>
      </rPr>
      <t>主体采用优质冷轧钢板，定制颜色，定制仪器设备尺寸</t>
    </r>
  </si>
  <si>
    <t>定制机器人移液区平台</t>
  </si>
  <si>
    <r>
      <rPr>
        <sz val="10"/>
        <rFont val="宋体"/>
        <family val="3"/>
        <charset val="134"/>
      </rPr>
      <t>规格：</t>
    </r>
    <r>
      <rPr>
        <sz val="10"/>
        <rFont val="Times New Roman"/>
        <family val="1"/>
      </rPr>
      <t>3120*2180*2000mm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主体采用优质冷轧钢板，定制颜色，定制仪器设备尺寸</t>
    </r>
  </si>
  <si>
    <t>定制实验室家具</t>
  </si>
  <si>
    <t>钢架工作桌(定制)</t>
  </si>
  <si>
    <r>
      <rPr>
        <sz val="10"/>
        <rFont val="宋体"/>
        <family val="3"/>
        <charset val="134"/>
      </rPr>
      <t>钢架工作桌，</t>
    </r>
    <r>
      <rPr>
        <sz val="10"/>
        <rFont val="Times New Roman"/>
        <family val="1"/>
      </rPr>
      <t xml:space="preserve">                                                            
</t>
    </r>
    <r>
      <rPr>
        <sz val="10"/>
        <rFont val="宋体"/>
        <family val="3"/>
        <charset val="134"/>
      </rPr>
      <t>规格：</t>
    </r>
    <r>
      <rPr>
        <sz val="10"/>
        <rFont val="Times New Roman"/>
        <family val="1"/>
      </rPr>
      <t>L*750*850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                                                                                     H</t>
    </r>
    <r>
      <rPr>
        <sz val="10"/>
        <rFont val="宋体"/>
        <family val="3"/>
        <charset val="134"/>
      </rPr>
      <t>型钢架结构；</t>
    </r>
    <r>
      <rPr>
        <sz val="10"/>
        <rFont val="Times New Roman"/>
        <family val="1"/>
      </rPr>
      <t xml:space="preserve">                                                                                </t>
    </r>
    <r>
      <rPr>
        <sz val="10"/>
        <rFont val="宋体"/>
        <family val="3"/>
        <charset val="134"/>
      </rPr>
      <t>台面：</t>
    </r>
    <r>
      <rPr>
        <sz val="10"/>
        <rFont val="Times New Roman"/>
        <family val="1"/>
      </rPr>
      <t>12.7mm</t>
    </r>
    <r>
      <rPr>
        <sz val="10"/>
        <rFont val="宋体"/>
        <family val="3"/>
        <charset val="134"/>
      </rPr>
      <t>厚实芯理化板；</t>
    </r>
    <r>
      <rPr>
        <sz val="10"/>
        <rFont val="Times New Roman"/>
        <family val="1"/>
      </rPr>
      <t xml:space="preserve">                             40*60*2.0mm</t>
    </r>
    <r>
      <rPr>
        <sz val="10"/>
        <rFont val="宋体"/>
        <family val="3"/>
        <charset val="134"/>
      </rPr>
      <t>矩形钢管焊接制作；</t>
    </r>
  </si>
  <si>
    <t>m</t>
  </si>
  <si>
    <t>钢架工作桌（定制）</t>
  </si>
  <si>
    <r>
      <rPr>
        <sz val="10"/>
        <rFont val="宋体"/>
        <family val="3"/>
        <charset val="134"/>
      </rPr>
      <t>岛式插座盒</t>
    </r>
  </si>
  <si>
    <r>
      <rPr>
        <sz val="10"/>
        <rFont val="宋体"/>
        <family val="3"/>
        <charset val="134"/>
      </rPr>
      <t>岛式插座盒，双联，规格：</t>
    </r>
    <r>
      <rPr>
        <sz val="10"/>
        <rFont val="Times New Roman"/>
        <family val="1"/>
      </rPr>
      <t>100*100*200</t>
    </r>
    <r>
      <rPr>
        <sz val="10"/>
        <rFont val="宋体"/>
        <family val="3"/>
        <charset val="134"/>
      </rPr>
      <t>；</t>
    </r>
  </si>
  <si>
    <r>
      <rPr>
        <sz val="10"/>
        <color rgb="FF000000"/>
        <rFont val="Times New Roman"/>
        <family val="1"/>
      </rPr>
      <t>86</t>
    </r>
    <r>
      <rPr>
        <sz val="10"/>
        <color rgb="FF000000"/>
        <rFont val="宋体"/>
        <family val="3"/>
        <charset val="134"/>
      </rPr>
      <t>型插座</t>
    </r>
  </si>
  <si>
    <r>
      <rPr>
        <sz val="10"/>
        <color rgb="FF000000"/>
        <rFont val="Times New Roman"/>
        <family val="1"/>
      </rPr>
      <t>86</t>
    </r>
    <r>
      <rPr>
        <sz val="10"/>
        <color rgb="FF000000"/>
        <rFont val="宋体"/>
        <family val="3"/>
        <charset val="134"/>
      </rPr>
      <t>型插座；</t>
    </r>
  </si>
  <si>
    <t>单门单抽活动柜（定制）</t>
  </si>
  <si>
    <r>
      <rPr>
        <sz val="10"/>
        <rFont val="宋体"/>
        <family val="3"/>
        <charset val="134"/>
      </rPr>
      <t>单门单抽活动柜，一抽一门柜，</t>
    </r>
    <r>
      <rPr>
        <sz val="10"/>
        <rFont val="Times New Roman"/>
        <family val="1"/>
      </rPr>
      <t xml:space="preserve">                                         </t>
    </r>
    <r>
      <rPr>
        <sz val="10"/>
        <rFont val="宋体"/>
        <family val="3"/>
        <charset val="134"/>
      </rPr>
      <t>规格：</t>
    </r>
    <r>
      <rPr>
        <sz val="10"/>
        <rFont val="Times New Roman"/>
        <family val="1"/>
      </rPr>
      <t>450*500*720</t>
    </r>
    <r>
      <rPr>
        <sz val="10"/>
        <rFont val="宋体"/>
        <family val="3"/>
        <charset val="134"/>
      </rPr>
      <t>；</t>
    </r>
  </si>
  <si>
    <r>
      <rPr>
        <sz val="10"/>
        <rFont val="宋体"/>
        <family val="3"/>
        <charset val="134"/>
      </rPr>
      <t>双玻挂墙吊柜
（定制）</t>
    </r>
  </si>
  <si>
    <r>
      <rPr>
        <sz val="10"/>
        <rFont val="宋体"/>
        <family val="3"/>
        <charset val="134"/>
      </rPr>
      <t>双玻挂墙吊柜，双开门，</t>
    </r>
    <r>
      <rPr>
        <sz val="10"/>
        <rFont val="Times New Roman"/>
        <family val="1"/>
      </rPr>
      <t xml:space="preserve">                                                                                 </t>
    </r>
    <r>
      <rPr>
        <sz val="10"/>
        <rFont val="宋体"/>
        <family val="3"/>
        <charset val="134"/>
      </rPr>
      <t>规格：</t>
    </r>
    <r>
      <rPr>
        <sz val="10"/>
        <rFont val="Times New Roman"/>
        <family val="1"/>
      </rPr>
      <t>1000*300*1000</t>
    </r>
    <r>
      <rPr>
        <sz val="10"/>
        <rFont val="宋体"/>
        <family val="3"/>
        <charset val="134"/>
      </rPr>
      <t>，双层层板；</t>
    </r>
  </si>
  <si>
    <r>
      <rPr>
        <sz val="10"/>
        <rFont val="宋体"/>
        <family val="3"/>
        <charset val="134"/>
      </rPr>
      <t>米</t>
    </r>
  </si>
  <si>
    <r>
      <rPr>
        <sz val="10"/>
        <rFont val="宋体"/>
        <family val="3"/>
        <charset val="134"/>
      </rPr>
      <t>员工椅</t>
    </r>
  </si>
  <si>
    <r>
      <rPr>
        <sz val="10"/>
        <rFont val="宋体"/>
        <family val="3"/>
        <charset val="134"/>
      </rPr>
      <t>椅面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椅背：选用优质网布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彩布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环保皮面料，经过防污及阻燃处理的优质高级布料，耐磨，色泽亮丽持久</t>
    </r>
    <r>
      <rPr>
        <sz val="10"/>
        <rFont val="Times New Roman"/>
        <family val="1"/>
      </rPr>
      <t>.2.</t>
    </r>
    <r>
      <rPr>
        <sz val="10"/>
        <rFont val="宋体"/>
        <family val="3"/>
        <charset val="134"/>
      </rPr>
      <t>背垫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座垫：泡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棉：高密度发泡成型棉；具有透气性强，不易变型，长期使用不塌陷，不老化，依人体坐姿，符合人体工学；耐水洗及对人体无害等优势</t>
    </r>
    <r>
      <rPr>
        <sz val="10"/>
        <rFont val="Times New Roman"/>
        <family val="1"/>
      </rPr>
      <t>.3.</t>
    </r>
    <r>
      <rPr>
        <sz val="10"/>
        <rFont val="宋体"/>
        <family val="3"/>
        <charset val="134"/>
      </rPr>
      <t>扶手：选用固定优质扶手，手感舒适，可满足高强度工作需要。</t>
    </r>
    <r>
      <rPr>
        <sz val="10"/>
        <rFont val="Times New Roman"/>
        <family val="1"/>
      </rPr>
      <t>.</t>
    </r>
  </si>
  <si>
    <r>
      <rPr>
        <sz val="10"/>
        <rFont val="宋体"/>
        <family val="3"/>
        <charset val="134"/>
      </rPr>
      <t>把</t>
    </r>
  </si>
  <si>
    <r>
      <rPr>
        <sz val="10"/>
        <rFont val="宋体"/>
        <family val="3"/>
        <charset val="134"/>
      </rPr>
      <t>适用面积：</t>
    </r>
    <r>
      <rPr>
        <sz val="10"/>
        <rFont val="Times New Roman"/>
        <family val="1"/>
      </rPr>
      <t>180</t>
    </r>
    <r>
      <rPr>
        <sz val="10"/>
        <rFont val="宋体"/>
        <family val="3"/>
        <charset val="134"/>
      </rPr>
      <t>㎡；带排水管；额定电压
220V含安装</t>
    </r>
  </si>
  <si>
    <t>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</si>
</sst>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￥&quot;#,##0.00;&quot;￥&quot;\-#,##0.00"/>
    <numFmt numFmtId="181" formatCode="[DBNum2][$RMB]General;[Red][DBNum2][$RMB]General"/>
    <numFmt numFmtId="182" formatCode="0.00_ "/>
    <numFmt numFmtId="183" formatCode="0.0_);[Red]\(0.0\)"/>
    <numFmt numFmtId="184" formatCode="\¥#,##0.00_);[Red]\(\¥#,##0.00\)"/>
    <numFmt numFmtId="185" formatCode="0.00_);[Red]\(0.00\)"/>
    <numFmt numFmtId="186" formatCode="0_);[Red]\(0\)"/>
  </numFmts>
  <fonts count="28" x14ac:knownFonts="1">
    <font>
      <sz val="11"/>
      <color theme="1"/>
      <name val="宋体"/>
      <charset val="134"/>
      <scheme val="minor"/>
    </font>
    <font>
      <b/>
      <sz val="10"/>
      <name val="Times New Roman"/>
      <family val="1"/>
    </font>
    <font>
      <b/>
      <sz val="10"/>
      <name val="宋体"/>
      <charset val="134"/>
    </font>
    <font>
      <sz val="10"/>
      <color indexed="8"/>
      <name val="Times New Roman"/>
      <family val="1"/>
    </font>
    <font>
      <sz val="10"/>
      <name val="宋体"/>
      <charset val="134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1"/>
      <color theme="1"/>
      <name val="宋体"/>
      <charset val="134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宋体"/>
      <charset val="134"/>
    </font>
    <font>
      <b/>
      <sz val="16"/>
      <color indexed="8"/>
      <name val="Times New Roman"/>
      <family val="1"/>
    </font>
    <font>
      <b/>
      <sz val="16"/>
      <color theme="1"/>
      <name val="Times New Roman"/>
      <family val="1"/>
    </font>
    <font>
      <b/>
      <sz val="11"/>
      <name val="Times New Roman"/>
      <family val="1"/>
    </font>
    <font>
      <b/>
      <sz val="11"/>
      <name val="宋体"/>
      <charset val="134"/>
    </font>
    <font>
      <sz val="11"/>
      <name val="Times New Roman"/>
      <family val="1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2"/>
      <name val="바탕체"/>
      <charset val="134"/>
    </font>
    <font>
      <b/>
      <sz val="16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181" fontId="17" fillId="0" borderId="0">
      <alignment vertical="center"/>
    </xf>
    <xf numFmtId="181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7" fillId="0" borderId="0">
      <alignment vertical="center"/>
    </xf>
    <xf numFmtId="181" fontId="20" fillId="0" borderId="0"/>
    <xf numFmtId="0" fontId="20" fillId="0" borderId="0"/>
  </cellStyleXfs>
  <cellXfs count="75">
    <xf numFmtId="0" fontId="0" fillId="0" borderId="0" xfId="0">
      <alignment vertical="center"/>
    </xf>
    <xf numFmtId="18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83" fontId="1" fillId="0" borderId="1" xfId="0" applyNumberFormat="1" applyFont="1" applyBorder="1" applyAlignment="1">
      <alignment horizontal="center" vertical="center" wrapText="1"/>
    </xf>
    <xf numFmtId="18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84" fontId="1" fillId="0" borderId="1" xfId="0" applyNumberFormat="1" applyFont="1" applyBorder="1" applyAlignment="1">
      <alignment horizontal="right" vertical="center" wrapText="1"/>
    </xf>
    <xf numFmtId="185" fontId="3" fillId="0" borderId="1" xfId="2" applyNumberFormat="1" applyFont="1" applyBorder="1" applyAlignment="1">
      <alignment horizontal="center" vertical="center" wrapText="1"/>
    </xf>
    <xf numFmtId="181" fontId="4" fillId="0" borderId="1" xfId="4" applyNumberFormat="1" applyFont="1" applyBorder="1" applyAlignment="1">
      <alignment vertical="center" wrapText="1"/>
    </xf>
    <xf numFmtId="181" fontId="4" fillId="0" borderId="1" xfId="4" applyNumberFormat="1" applyFont="1" applyBorder="1" applyAlignment="1">
      <alignment horizontal="center" vertical="center" wrapText="1"/>
    </xf>
    <xf numFmtId="183" fontId="5" fillId="0" borderId="1" xfId="4" applyNumberFormat="1" applyFont="1" applyBorder="1" applyAlignment="1">
      <alignment horizontal="center" vertical="center"/>
    </xf>
    <xf numFmtId="184" fontId="5" fillId="0" borderId="1" xfId="4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82" fontId="1" fillId="0" borderId="1" xfId="0" applyNumberFormat="1" applyFont="1" applyBorder="1" applyAlignment="1">
      <alignment horizontal="right" vertical="center" wrapText="1"/>
    </xf>
    <xf numFmtId="182" fontId="2" fillId="0" borderId="1" xfId="0" applyNumberFormat="1" applyFont="1" applyBorder="1" applyAlignment="1">
      <alignment horizontal="left" vertical="center" wrapText="1"/>
    </xf>
    <xf numFmtId="183" fontId="1" fillId="0" borderId="1" xfId="0" applyNumberFormat="1" applyFont="1" applyBorder="1" applyAlignment="1">
      <alignment horizontal="right" vertical="center" wrapText="1"/>
    </xf>
    <xf numFmtId="18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81" fontId="5" fillId="0" borderId="1" xfId="4" applyNumberFormat="1" applyFont="1" applyBorder="1" applyAlignment="1">
      <alignment vertical="center" wrapText="1"/>
    </xf>
    <xf numFmtId="181" fontId="5" fillId="0" borderId="1" xfId="4" applyNumberFormat="1" applyFont="1" applyBorder="1" applyAlignment="1">
      <alignment horizontal="center" vertical="center" wrapText="1"/>
    </xf>
    <xf numFmtId="182" fontId="5" fillId="0" borderId="1" xfId="0" applyNumberFormat="1" applyFont="1" applyBorder="1" applyAlignment="1">
      <alignment horizontal="center" vertical="center" wrapText="1"/>
    </xf>
    <xf numFmtId="182" fontId="4" fillId="0" borderId="1" xfId="0" applyNumberFormat="1" applyFont="1" applyBorder="1" applyAlignment="1">
      <alignment horizontal="left" vertical="center" wrapText="1"/>
    </xf>
    <xf numFmtId="182" fontId="4" fillId="0" borderId="1" xfId="0" applyNumberFormat="1" applyFont="1" applyBorder="1" applyAlignment="1">
      <alignment horizontal="center" vertical="center" wrapText="1"/>
    </xf>
    <xf numFmtId="183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183" fontId="7" fillId="0" borderId="1" xfId="0" applyNumberFormat="1" applyFont="1" applyBorder="1">
      <alignment vertical="center"/>
    </xf>
    <xf numFmtId="184" fontId="7" fillId="0" borderId="1" xfId="0" applyNumberFormat="1" applyFont="1" applyBorder="1" applyAlignment="1">
      <alignment horizontal="right" vertical="center"/>
    </xf>
    <xf numFmtId="184" fontId="8" fillId="0" borderId="1" xfId="0" applyNumberFormat="1" applyFont="1" applyBorder="1" applyAlignment="1">
      <alignment horizontal="center" vertical="center"/>
    </xf>
    <xf numFmtId="181" fontId="2" fillId="0" borderId="1" xfId="4" applyNumberFormat="1" applyFont="1" applyBorder="1" applyAlignment="1">
      <alignment horizontal="center" vertical="center" wrapText="1"/>
    </xf>
    <xf numFmtId="181" fontId="1" fillId="0" borderId="1" xfId="4" applyNumberFormat="1" applyFont="1" applyBorder="1" applyAlignment="1">
      <alignment horizontal="center" vertical="center" wrapText="1"/>
    </xf>
    <xf numFmtId="185" fontId="5" fillId="0" borderId="1" xfId="4" applyNumberFormat="1" applyFont="1" applyBorder="1" applyAlignment="1">
      <alignment horizontal="center" vertical="center"/>
    </xf>
    <xf numFmtId="183" fontId="9" fillId="0" borderId="1" xfId="0" applyNumberFormat="1" applyFont="1" applyBorder="1" applyAlignment="1">
      <alignment horizontal="center" vertical="center" wrapText="1"/>
    </xf>
    <xf numFmtId="181" fontId="9" fillId="0" borderId="1" xfId="0" applyNumberFormat="1" applyFont="1" applyBorder="1" applyAlignment="1" applyProtection="1">
      <alignment horizontal="left" vertical="center" wrapText="1"/>
      <protection locked="0"/>
    </xf>
    <xf numFmtId="181" fontId="9" fillId="0" borderId="1" xfId="0" applyNumberFormat="1" applyFont="1" applyBorder="1" applyAlignment="1" applyProtection="1">
      <alignment horizontal="center" vertical="center" wrapText="1"/>
      <protection locked="0"/>
    </xf>
    <xf numFmtId="185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184" fontId="5" fillId="2" borderId="1" xfId="0" applyNumberFormat="1" applyFont="1" applyFill="1" applyBorder="1" applyAlignment="1">
      <alignment horizontal="center" vertical="center"/>
    </xf>
    <xf numFmtId="181" fontId="10" fillId="0" borderId="1" xfId="0" applyNumberFormat="1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181" fontId="9" fillId="2" borderId="1" xfId="6" applyFont="1" applyFill="1" applyBorder="1" applyAlignment="1" applyProtection="1">
      <alignment horizontal="left" vertical="center" wrapText="1"/>
      <protection locked="0"/>
    </xf>
    <xf numFmtId="181" fontId="9" fillId="2" borderId="1" xfId="7" applyNumberFormat="1" applyFont="1" applyFill="1" applyBorder="1" applyAlignment="1" applyProtection="1">
      <alignment horizontal="center" vertical="center" wrapText="1"/>
      <protection locked="0"/>
    </xf>
    <xf numFmtId="185" fontId="5" fillId="2" borderId="1" xfId="0" applyNumberFormat="1" applyFont="1" applyFill="1" applyBorder="1" applyAlignment="1" applyProtection="1">
      <alignment horizontal="center" vertical="center"/>
      <protection locked="0"/>
    </xf>
    <xf numFmtId="181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3" fontId="0" fillId="0" borderId="0" xfId="0" applyNumberFormat="1">
      <alignment vertical="center"/>
    </xf>
    <xf numFmtId="184" fontId="0" fillId="0" borderId="0" xfId="0" applyNumberFormat="1" applyAlignment="1">
      <alignment horizontal="right" vertical="center"/>
    </xf>
    <xf numFmtId="186" fontId="13" fillId="3" borderId="1" xfId="0" applyNumberFormat="1" applyFont="1" applyFill="1" applyBorder="1" applyAlignment="1">
      <alignment horizontal="center" vertical="center" wrapText="1"/>
    </xf>
    <xf numFmtId="181" fontId="14" fillId="3" borderId="1" xfId="0" applyNumberFormat="1" applyFont="1" applyFill="1" applyBorder="1" applyAlignment="1">
      <alignment horizontal="center" vertical="center" wrapText="1"/>
    </xf>
    <xf numFmtId="181" fontId="13" fillId="3" borderId="1" xfId="0" applyNumberFormat="1" applyFont="1" applyFill="1" applyBorder="1" applyAlignment="1">
      <alignment horizontal="center" vertical="center" wrapText="1"/>
    </xf>
    <xf numFmtId="186" fontId="15" fillId="2" borderId="1" xfId="0" applyNumberFormat="1" applyFont="1" applyFill="1" applyBorder="1" applyAlignment="1">
      <alignment horizontal="center" vertical="center" wrapText="1"/>
    </xf>
    <xf numFmtId="181" fontId="16" fillId="2" borderId="1" xfId="0" applyNumberFormat="1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181" fontId="16" fillId="0" borderId="1" xfId="0" applyNumberFormat="1" applyFont="1" applyBorder="1" applyAlignment="1">
      <alignment horizontal="center" vertical="center" wrapText="1"/>
    </xf>
    <xf numFmtId="184" fontId="13" fillId="0" borderId="1" xfId="0" applyNumberFormat="1" applyFont="1" applyBorder="1" applyAlignment="1">
      <alignment horizontal="center" vertical="center" wrapText="1"/>
    </xf>
    <xf numFmtId="181" fontId="16" fillId="0" borderId="1" xfId="0" applyNumberFormat="1" applyFont="1" applyBorder="1" applyAlignment="1">
      <alignment horizontal="center" vertical="center"/>
    </xf>
    <xf numFmtId="184" fontId="13" fillId="0" borderId="1" xfId="0" applyNumberFormat="1" applyFont="1" applyBorder="1" applyAlignment="1">
      <alignment horizontal="center" vertical="center"/>
    </xf>
    <xf numFmtId="186" fontId="15" fillId="0" borderId="1" xfId="0" applyNumberFormat="1" applyFont="1" applyBorder="1" applyAlignment="1">
      <alignment horizontal="center" vertical="center" wrapText="1"/>
    </xf>
    <xf numFmtId="181" fontId="13" fillId="0" borderId="1" xfId="0" applyNumberFormat="1" applyFont="1" applyBorder="1" applyAlignment="1">
      <alignment horizontal="center" vertical="center"/>
    </xf>
    <xf numFmtId="181" fontId="11" fillId="0" borderId="1" xfId="0" applyNumberFormat="1" applyFont="1" applyBorder="1" applyAlignment="1">
      <alignment horizontal="center" vertical="center" wrapText="1"/>
    </xf>
    <xf numFmtId="181" fontId="12" fillId="0" borderId="1" xfId="0" applyNumberFormat="1" applyFont="1" applyBorder="1" applyAlignment="1">
      <alignment horizontal="center" vertical="center" wrapText="1"/>
    </xf>
    <xf numFmtId="181" fontId="14" fillId="3" borderId="1" xfId="0" applyNumberFormat="1" applyFont="1" applyFill="1" applyBorder="1" applyAlignment="1">
      <alignment horizontal="center" vertical="center" wrapText="1"/>
    </xf>
    <xf numFmtId="181" fontId="13" fillId="3" borderId="1" xfId="0" applyNumberFormat="1" applyFont="1" applyFill="1" applyBorder="1" applyAlignment="1">
      <alignment horizontal="center" vertical="center" wrapText="1"/>
    </xf>
    <xf numFmtId="181" fontId="16" fillId="2" borderId="2" xfId="0" applyNumberFormat="1" applyFont="1" applyFill="1" applyBorder="1" applyAlignment="1">
      <alignment horizontal="center" vertical="center" wrapText="1"/>
    </xf>
    <xf numFmtId="181" fontId="16" fillId="2" borderId="4" xfId="0" applyNumberFormat="1" applyFont="1" applyFill="1" applyBorder="1" applyAlignment="1">
      <alignment horizontal="center" vertical="center" wrapText="1"/>
    </xf>
    <xf numFmtId="181" fontId="16" fillId="0" borderId="1" xfId="0" applyNumberFormat="1" applyFont="1" applyBorder="1" applyAlignment="1">
      <alignment horizontal="center" vertical="center" wrapText="1"/>
    </xf>
    <xf numFmtId="181" fontId="15" fillId="0" borderId="1" xfId="0" applyNumberFormat="1" applyFont="1" applyBorder="1" applyAlignment="1">
      <alignment horizontal="center" vertical="center" wrapText="1"/>
    </xf>
    <xf numFmtId="181" fontId="16" fillId="0" borderId="2" xfId="0" applyNumberFormat="1" applyFont="1" applyBorder="1" applyAlignment="1">
      <alignment horizontal="center" vertical="center" wrapText="1"/>
    </xf>
    <xf numFmtId="181" fontId="16" fillId="0" borderId="4" xfId="0" applyNumberFormat="1" applyFont="1" applyBorder="1" applyAlignment="1">
      <alignment horizontal="center" vertical="center" wrapText="1"/>
    </xf>
    <xf numFmtId="181" fontId="13" fillId="0" borderId="4" xfId="0" applyNumberFormat="1" applyFont="1" applyBorder="1" applyAlignment="1">
      <alignment horizontal="center" vertical="center" wrapText="1"/>
    </xf>
    <xf numFmtId="181" fontId="13" fillId="0" borderId="1" xfId="0" applyNumberFormat="1" applyFont="1" applyBorder="1" applyAlignment="1">
      <alignment horizontal="center" vertical="center"/>
    </xf>
    <xf numFmtId="181" fontId="13" fillId="0" borderId="1" xfId="0" applyNumberFormat="1" applyFont="1" applyBorder="1" applyAlignment="1">
      <alignment horizontal="left" vertical="center"/>
    </xf>
    <xf numFmtId="182" fontId="2" fillId="0" borderId="2" xfId="0" applyNumberFormat="1" applyFont="1" applyBorder="1" applyAlignment="1">
      <alignment horizontal="left" vertical="center" wrapText="1"/>
    </xf>
    <xf numFmtId="182" fontId="1" fillId="0" borderId="3" xfId="0" applyNumberFormat="1" applyFont="1" applyBorder="1" applyAlignment="1">
      <alignment horizontal="left" vertical="center" wrapText="1"/>
    </xf>
    <xf numFmtId="182" fontId="1" fillId="0" borderId="4" xfId="0" applyNumberFormat="1" applyFont="1" applyBorder="1" applyAlignment="1">
      <alignment horizontal="left" vertical="center" wrapText="1"/>
    </xf>
    <xf numFmtId="182" fontId="1" fillId="0" borderId="2" xfId="0" applyNumberFormat="1" applyFont="1" applyBorder="1" applyAlignment="1">
      <alignment horizontal="left" vertical="center" wrapText="1"/>
    </xf>
  </cellXfs>
  <cellStyles count="8">
    <cellStyle name="常规" xfId="0" builtinId="0"/>
    <cellStyle name="常规 10" xfId="1" xr:uid="{00000000-0005-0000-0000-000031000000}"/>
    <cellStyle name="常规 10 2" xfId="2" xr:uid="{00000000-0005-0000-0000-000032000000}"/>
    <cellStyle name="常规 13" xfId="3" xr:uid="{00000000-0005-0000-0000-000033000000}"/>
    <cellStyle name="常规 2" xfId="4" xr:uid="{00000000-0005-0000-0000-000034000000}"/>
    <cellStyle name="常规 42" xfId="5" xr:uid="{00000000-0005-0000-0000-000035000000}"/>
    <cellStyle name="常规_报价原件20120116" xfId="6" xr:uid="{00000000-0005-0000-0000-000036000000}"/>
    <cellStyle name="常规_报价原件20120116 2" xfId="7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activeCell="D5" sqref="D5:E5"/>
    </sheetView>
  </sheetViews>
  <sheetFormatPr defaultColWidth="9" defaultRowHeight="13.5" x14ac:dyDescent="0.15"/>
  <cols>
    <col min="1" max="1" width="8.875" customWidth="1"/>
    <col min="2" max="2" width="17.125" customWidth="1"/>
    <col min="3" max="3" width="34.875" customWidth="1"/>
    <col min="4" max="4" width="11.5" customWidth="1"/>
    <col min="5" max="5" width="47" style="44" customWidth="1"/>
    <col min="6" max="6" width="13.125" style="45" customWidth="1"/>
    <col min="7" max="7" width="12.875" style="45" customWidth="1"/>
    <col min="8" max="8" width="13.25" customWidth="1"/>
    <col min="9" max="9" width="17.625" customWidth="1"/>
    <col min="10" max="11" width="9.375"/>
  </cols>
  <sheetData>
    <row r="1" spans="1:5" ht="29.1" customHeight="1" x14ac:dyDescent="0.15">
      <c r="A1" s="58" t="s">
        <v>0</v>
      </c>
      <c r="B1" s="59"/>
      <c r="C1" s="59"/>
      <c r="D1" s="59"/>
      <c r="E1" s="59"/>
    </row>
    <row r="2" spans="1:5" ht="41.1" customHeight="1" x14ac:dyDescent="0.15">
      <c r="A2" s="46" t="s">
        <v>1</v>
      </c>
      <c r="B2" s="47" t="s">
        <v>2</v>
      </c>
      <c r="C2" s="48" t="s">
        <v>3</v>
      </c>
      <c r="D2" s="60" t="s">
        <v>4</v>
      </c>
      <c r="E2" s="61"/>
    </row>
    <row r="3" spans="1:5" ht="48" customHeight="1" x14ac:dyDescent="0.15">
      <c r="A3" s="49">
        <v>1</v>
      </c>
      <c r="B3" s="50" t="s">
        <v>5</v>
      </c>
      <c r="C3" s="51">
        <f>'113装饰装修'!G26</f>
        <v>0</v>
      </c>
      <c r="D3" s="62" t="s">
        <v>6</v>
      </c>
      <c r="E3" s="63"/>
    </row>
    <row r="4" spans="1:5" ht="48.95" customHeight="1" x14ac:dyDescent="0.15">
      <c r="A4" s="49">
        <v>2</v>
      </c>
      <c r="B4" s="52" t="s">
        <v>7</v>
      </c>
      <c r="C4" s="53">
        <f>'109升级装饰装修'!G26</f>
        <v>0</v>
      </c>
      <c r="D4" s="64" t="s">
        <v>8</v>
      </c>
      <c r="E4" s="65"/>
    </row>
    <row r="5" spans="1:5" ht="45.95" customHeight="1" x14ac:dyDescent="0.15">
      <c r="A5" s="49">
        <v>3</v>
      </c>
      <c r="B5" s="52" t="s">
        <v>9</v>
      </c>
      <c r="C5" s="53">
        <f>'109空调系统'!G10</f>
        <v>0</v>
      </c>
      <c r="D5" s="66" t="s">
        <v>10</v>
      </c>
      <c r="E5" s="67"/>
    </row>
    <row r="6" spans="1:5" ht="35.1" customHeight="1" x14ac:dyDescent="0.15">
      <c r="A6" s="49">
        <v>4</v>
      </c>
      <c r="B6" s="52" t="s">
        <v>11</v>
      </c>
      <c r="C6" s="53">
        <f>'109气体系统'!G13</f>
        <v>0</v>
      </c>
      <c r="D6" s="66" t="s">
        <v>12</v>
      </c>
      <c r="E6" s="67"/>
    </row>
    <row r="7" spans="1:5" ht="35.1" customHeight="1" x14ac:dyDescent="0.15">
      <c r="A7" s="49">
        <v>5</v>
      </c>
      <c r="B7" s="52" t="s">
        <v>13</v>
      </c>
      <c r="C7" s="53">
        <f>'109设备平台'!G12</f>
        <v>0</v>
      </c>
      <c r="D7" s="66" t="s">
        <v>14</v>
      </c>
      <c r="E7" s="67"/>
    </row>
    <row r="8" spans="1:5" ht="33.950000000000003" customHeight="1" x14ac:dyDescent="0.15">
      <c r="A8" s="49">
        <v>6</v>
      </c>
      <c r="B8" s="52" t="s">
        <v>15</v>
      </c>
      <c r="C8" s="53">
        <f>'109附属房间实验室家具'!G16</f>
        <v>0</v>
      </c>
      <c r="D8" s="66" t="s">
        <v>16</v>
      </c>
      <c r="E8" s="67"/>
    </row>
    <row r="9" spans="1:5" ht="30.95" customHeight="1" x14ac:dyDescent="0.15">
      <c r="A9" s="49">
        <v>7</v>
      </c>
      <c r="B9" s="54" t="s">
        <v>17</v>
      </c>
      <c r="C9" s="55">
        <f>'109除湿机'!G5</f>
        <v>0</v>
      </c>
      <c r="D9" s="66" t="s">
        <v>18</v>
      </c>
      <c r="E9" s="68"/>
    </row>
    <row r="10" spans="1:5" ht="30.95" customHeight="1" x14ac:dyDescent="0.15">
      <c r="A10" s="56"/>
      <c r="B10" s="57" t="s">
        <v>19</v>
      </c>
      <c r="C10" s="55">
        <f>SUM(C3:C9)</f>
        <v>0</v>
      </c>
      <c r="D10" s="69"/>
      <c r="E10" s="69"/>
    </row>
    <row r="11" spans="1:5" ht="27.95" customHeight="1" x14ac:dyDescent="0.15">
      <c r="A11" s="56"/>
      <c r="B11" s="57" t="s">
        <v>20</v>
      </c>
      <c r="C11" s="70">
        <f>C10</f>
        <v>0</v>
      </c>
      <c r="D11" s="70"/>
      <c r="E11" s="70"/>
    </row>
  </sheetData>
  <mergeCells count="11">
    <mergeCell ref="C11:E11"/>
    <mergeCell ref="D6:E6"/>
    <mergeCell ref="D7:E7"/>
    <mergeCell ref="D8:E8"/>
    <mergeCell ref="D9:E9"/>
    <mergeCell ref="D10:E10"/>
    <mergeCell ref="A1:E1"/>
    <mergeCell ref="D2:E2"/>
    <mergeCell ref="D3:E3"/>
    <mergeCell ref="D4:E4"/>
    <mergeCell ref="D5:E5"/>
  </mergeCells>
  <phoneticPr fontId="27" type="noConversion"/>
  <pageMargins left="0.7" right="0.7" top="0.75" bottom="0.75" header="0.3" footer="0.3"/>
  <pageSetup paperSize="9" scale="4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"/>
  <sheetViews>
    <sheetView workbookViewId="0">
      <selection activeCell="G22" sqref="G22"/>
    </sheetView>
  </sheetViews>
  <sheetFormatPr defaultColWidth="8.75" defaultRowHeight="13.5" x14ac:dyDescent="0.15"/>
  <cols>
    <col min="2" max="2" width="18.875" customWidth="1"/>
    <col min="3" max="3" width="27" customWidth="1"/>
    <col min="6" max="6" width="10.25"/>
    <col min="7" max="7" width="12.5" customWidth="1"/>
    <col min="8" max="8" width="10.875" customWidth="1"/>
  </cols>
  <sheetData>
    <row r="1" spans="1:8" ht="57" customHeight="1" x14ac:dyDescent="0.15">
      <c r="A1" s="1" t="s">
        <v>21</v>
      </c>
      <c r="B1" s="2" t="s">
        <v>22</v>
      </c>
      <c r="C1" s="2" t="s">
        <v>23</v>
      </c>
      <c r="D1" s="2" t="s">
        <v>24</v>
      </c>
      <c r="E1" s="3" t="s">
        <v>25</v>
      </c>
      <c r="F1" s="4" t="s">
        <v>26</v>
      </c>
      <c r="G1" s="4" t="s">
        <v>27</v>
      </c>
      <c r="H1" s="2" t="s">
        <v>28</v>
      </c>
    </row>
    <row r="2" spans="1:8" ht="39.950000000000003" customHeight="1" x14ac:dyDescent="0.15">
      <c r="A2" s="71" t="s">
        <v>29</v>
      </c>
      <c r="B2" s="72"/>
      <c r="C2" s="72"/>
      <c r="D2" s="73"/>
      <c r="E2" s="33"/>
      <c r="F2" s="4"/>
      <c r="G2" s="11"/>
      <c r="H2" s="2"/>
    </row>
    <row r="3" spans="1:8" ht="54" customHeight="1" x14ac:dyDescent="0.15">
      <c r="A3" s="1"/>
      <c r="B3" s="2" t="s">
        <v>30</v>
      </c>
      <c r="C3" s="2"/>
      <c r="D3" s="2"/>
      <c r="E3" s="3"/>
      <c r="F3" s="4"/>
      <c r="G3" s="11"/>
      <c r="H3" s="2"/>
    </row>
    <row r="4" spans="1:8" ht="42" customHeight="1" x14ac:dyDescent="0.15">
      <c r="A4" s="7">
        <v>1.01</v>
      </c>
      <c r="B4" s="8" t="s">
        <v>31</v>
      </c>
      <c r="C4" s="19" t="s">
        <v>32</v>
      </c>
      <c r="D4" s="20" t="s">
        <v>33</v>
      </c>
      <c r="E4" s="10">
        <v>84.3</v>
      </c>
      <c r="F4" s="11"/>
      <c r="G4" s="11"/>
      <c r="H4" s="12"/>
    </row>
    <row r="5" spans="1:8" ht="36.950000000000003" customHeight="1" x14ac:dyDescent="0.15">
      <c r="A5" s="7">
        <v>1.02</v>
      </c>
      <c r="B5" s="19" t="s">
        <v>34</v>
      </c>
      <c r="C5" s="19" t="s">
        <v>34</v>
      </c>
      <c r="D5" s="20" t="s">
        <v>33</v>
      </c>
      <c r="E5" s="10">
        <v>100.08</v>
      </c>
      <c r="F5" s="11"/>
      <c r="G5" s="11"/>
      <c r="H5" s="12"/>
    </row>
    <row r="6" spans="1:8" ht="42.95" customHeight="1" x14ac:dyDescent="0.15">
      <c r="A6" s="7">
        <v>1.03</v>
      </c>
      <c r="B6" s="19" t="s">
        <v>35</v>
      </c>
      <c r="C6" s="19" t="s">
        <v>36</v>
      </c>
      <c r="D6" s="20" t="s">
        <v>37</v>
      </c>
      <c r="E6" s="10">
        <v>1</v>
      </c>
      <c r="F6" s="11"/>
      <c r="G6" s="11"/>
      <c r="H6" s="12"/>
    </row>
    <row r="7" spans="1:8" ht="33.950000000000003" customHeight="1" x14ac:dyDescent="0.15">
      <c r="A7" s="7">
        <v>1.04</v>
      </c>
      <c r="B7" s="19" t="s">
        <v>38</v>
      </c>
      <c r="C7" s="8" t="s">
        <v>39</v>
      </c>
      <c r="D7" s="20" t="s">
        <v>37</v>
      </c>
      <c r="E7" s="10">
        <v>1</v>
      </c>
      <c r="F7" s="11"/>
      <c r="G7" s="11"/>
      <c r="H7" s="12"/>
    </row>
    <row r="8" spans="1:8" ht="30" customHeight="1" x14ac:dyDescent="0.15">
      <c r="A8" s="7">
        <v>1.05</v>
      </c>
      <c r="B8" s="34" t="s">
        <v>40</v>
      </c>
      <c r="C8" s="34" t="s">
        <v>41</v>
      </c>
      <c r="D8" s="35" t="s">
        <v>42</v>
      </c>
      <c r="E8" s="36">
        <v>1</v>
      </c>
      <c r="F8" s="37"/>
      <c r="G8" s="37"/>
      <c r="H8" s="12"/>
    </row>
    <row r="9" spans="1:8" ht="30" customHeight="1" x14ac:dyDescent="0.15">
      <c r="A9" s="7">
        <v>1.06</v>
      </c>
      <c r="B9" s="19" t="s">
        <v>43</v>
      </c>
      <c r="C9" s="8" t="s">
        <v>44</v>
      </c>
      <c r="D9" s="20" t="s">
        <v>37</v>
      </c>
      <c r="E9" s="10">
        <v>1</v>
      </c>
      <c r="F9" s="11"/>
      <c r="G9" s="11"/>
      <c r="H9" s="12"/>
    </row>
    <row r="10" spans="1:8" ht="38.1" customHeight="1" x14ac:dyDescent="0.15">
      <c r="A10" s="7">
        <v>1.07</v>
      </c>
      <c r="B10" s="34" t="s">
        <v>45</v>
      </c>
      <c r="C10" s="38" t="s">
        <v>46</v>
      </c>
      <c r="D10" s="35" t="s">
        <v>33</v>
      </c>
      <c r="E10" s="36">
        <v>5</v>
      </c>
      <c r="F10" s="37"/>
      <c r="G10" s="37"/>
      <c r="H10" s="12"/>
    </row>
    <row r="11" spans="1:8" ht="38.1" customHeight="1" x14ac:dyDescent="0.15">
      <c r="A11" s="7">
        <v>1.08</v>
      </c>
      <c r="B11" s="34" t="s">
        <v>47</v>
      </c>
      <c r="C11" s="38" t="s">
        <v>48</v>
      </c>
      <c r="D11" s="35" t="s">
        <v>33</v>
      </c>
      <c r="E11" s="36">
        <v>5</v>
      </c>
      <c r="F11" s="37"/>
      <c r="G11" s="37"/>
      <c r="H11" s="12"/>
    </row>
    <row r="12" spans="1:8" ht="38.1" customHeight="1" x14ac:dyDescent="0.15">
      <c r="A12" s="7">
        <v>1.0900000000000001</v>
      </c>
      <c r="B12" s="34" t="s">
        <v>49</v>
      </c>
      <c r="C12" s="34" t="s">
        <v>50</v>
      </c>
      <c r="D12" s="35" t="s">
        <v>33</v>
      </c>
      <c r="E12" s="36">
        <v>47.2</v>
      </c>
      <c r="F12" s="37"/>
      <c r="G12" s="37"/>
      <c r="H12" s="12"/>
    </row>
    <row r="13" spans="1:8" ht="63" customHeight="1" x14ac:dyDescent="0.15">
      <c r="A13" s="7">
        <v>1.1000000000000001</v>
      </c>
      <c r="B13" s="8" t="s">
        <v>51</v>
      </c>
      <c r="C13" s="8" t="s">
        <v>52</v>
      </c>
      <c r="D13" s="20" t="s">
        <v>33</v>
      </c>
      <c r="E13" s="10">
        <v>84.3</v>
      </c>
      <c r="F13" s="11"/>
      <c r="G13" s="11"/>
      <c r="H13" s="12"/>
    </row>
    <row r="14" spans="1:8" ht="32.1" customHeight="1" x14ac:dyDescent="0.15">
      <c r="A14" s="21">
        <v>1.1100000000000001</v>
      </c>
      <c r="B14" s="22" t="s">
        <v>53</v>
      </c>
      <c r="C14" s="23" t="s">
        <v>54</v>
      </c>
      <c r="D14" s="23" t="s">
        <v>55</v>
      </c>
      <c r="E14" s="24">
        <v>2</v>
      </c>
      <c r="F14" s="16"/>
      <c r="G14" s="16"/>
      <c r="H14" s="17"/>
    </row>
    <row r="15" spans="1:8" ht="36.950000000000003" customHeight="1" x14ac:dyDescent="0.15">
      <c r="A15" s="21">
        <v>1.1200000000000001</v>
      </c>
      <c r="B15" s="22" t="s">
        <v>56</v>
      </c>
      <c r="C15" s="23" t="s">
        <v>57</v>
      </c>
      <c r="D15" s="23" t="s">
        <v>42</v>
      </c>
      <c r="E15" s="24">
        <v>1</v>
      </c>
      <c r="F15" s="16"/>
      <c r="G15" s="16"/>
      <c r="H15" s="39"/>
    </row>
    <row r="16" spans="1:8" ht="41.1" customHeight="1" x14ac:dyDescent="0.15">
      <c r="A16" s="21">
        <v>1.1299999999999999</v>
      </c>
      <c r="B16" s="22" t="s">
        <v>58</v>
      </c>
      <c r="C16" s="23" t="s">
        <v>59</v>
      </c>
      <c r="D16" s="23" t="s">
        <v>42</v>
      </c>
      <c r="E16" s="24">
        <v>1</v>
      </c>
      <c r="F16" s="16"/>
      <c r="G16" s="16"/>
      <c r="H16" s="39"/>
    </row>
    <row r="17" spans="1:8" ht="38.1" customHeight="1" x14ac:dyDescent="0.15">
      <c r="A17" s="21">
        <v>1.1399999999999999</v>
      </c>
      <c r="B17" s="40" t="s">
        <v>60</v>
      </c>
      <c r="C17" s="40" t="s">
        <v>61</v>
      </c>
      <c r="D17" s="41" t="s">
        <v>62</v>
      </c>
      <c r="E17" s="42">
        <v>8</v>
      </c>
      <c r="F17" s="37"/>
      <c r="G17" s="37"/>
      <c r="H17" s="43"/>
    </row>
    <row r="18" spans="1:8" ht="47.1" customHeight="1" x14ac:dyDescent="0.15">
      <c r="A18" s="21">
        <v>1.1499999999999999</v>
      </c>
      <c r="B18" s="22" t="s">
        <v>63</v>
      </c>
      <c r="C18" s="22" t="s">
        <v>64</v>
      </c>
      <c r="D18" s="21" t="s">
        <v>33</v>
      </c>
      <c r="E18" s="24">
        <v>25</v>
      </c>
      <c r="F18" s="16"/>
      <c r="G18" s="16"/>
      <c r="H18" s="17"/>
    </row>
    <row r="19" spans="1:8" ht="35.1" customHeight="1" x14ac:dyDescent="0.15">
      <c r="A19" s="21">
        <v>1.1599999999999999</v>
      </c>
      <c r="B19" s="22" t="s">
        <v>65</v>
      </c>
      <c r="C19" s="22" t="s">
        <v>66</v>
      </c>
      <c r="D19" s="23" t="s">
        <v>67</v>
      </c>
      <c r="E19" s="24">
        <v>2</v>
      </c>
      <c r="F19" s="16"/>
      <c r="G19" s="16"/>
      <c r="H19" s="17"/>
    </row>
    <row r="20" spans="1:8" ht="39.950000000000003" customHeight="1" x14ac:dyDescent="0.15">
      <c r="A20" s="21">
        <v>1.17</v>
      </c>
      <c r="B20" s="22" t="s">
        <v>68</v>
      </c>
      <c r="C20" s="22" t="s">
        <v>69</v>
      </c>
      <c r="D20" s="23" t="s">
        <v>42</v>
      </c>
      <c r="E20" s="24">
        <v>1</v>
      </c>
      <c r="F20" s="16"/>
      <c r="G20" s="16"/>
      <c r="H20" s="17"/>
    </row>
    <row r="21" spans="1:8" ht="27.95" customHeight="1" x14ac:dyDescent="0.15">
      <c r="A21" s="13"/>
      <c r="B21" s="14" t="s">
        <v>70</v>
      </c>
      <c r="C21" s="13"/>
      <c r="D21" s="13"/>
      <c r="E21" s="15"/>
      <c r="F21" s="16"/>
      <c r="G21" s="16">
        <f>SUM(G4:G20)</f>
        <v>0</v>
      </c>
      <c r="H21" s="17"/>
    </row>
    <row r="22" spans="1:8" ht="30.95" customHeight="1" x14ac:dyDescent="0.15">
      <c r="A22" s="21">
        <v>2</v>
      </c>
      <c r="B22" s="22" t="s">
        <v>71</v>
      </c>
      <c r="C22" s="22" t="s">
        <v>72</v>
      </c>
      <c r="D22" s="23" t="s">
        <v>42</v>
      </c>
      <c r="E22" s="24">
        <v>1</v>
      </c>
      <c r="F22" s="16">
        <f>G21*0.03</f>
        <v>0</v>
      </c>
      <c r="G22" s="16">
        <f t="shared" ref="G22:G25" si="0">F22*E22</f>
        <v>0</v>
      </c>
      <c r="H22" s="17"/>
    </row>
    <row r="23" spans="1:8" ht="29.1" customHeight="1" x14ac:dyDescent="0.15">
      <c r="A23" s="21">
        <v>3</v>
      </c>
      <c r="B23" s="22" t="s">
        <v>73</v>
      </c>
      <c r="C23" s="22" t="s">
        <v>74</v>
      </c>
      <c r="D23" s="23" t="s">
        <v>42</v>
      </c>
      <c r="E23" s="24">
        <v>1</v>
      </c>
      <c r="F23" s="16">
        <f>G21*0.015</f>
        <v>0</v>
      </c>
      <c r="G23" s="16">
        <f t="shared" si="0"/>
        <v>0</v>
      </c>
      <c r="H23" s="17"/>
    </row>
    <row r="24" spans="1:8" ht="29.1" customHeight="1" x14ac:dyDescent="0.15">
      <c r="A24" s="21">
        <v>4</v>
      </c>
      <c r="B24" s="22" t="s">
        <v>75</v>
      </c>
      <c r="C24" s="22" t="s">
        <v>76</v>
      </c>
      <c r="D24" s="23" t="s">
        <v>42</v>
      </c>
      <c r="E24" s="24">
        <v>1</v>
      </c>
      <c r="F24" s="16">
        <f>G21*0.11</f>
        <v>0</v>
      </c>
      <c r="G24" s="16">
        <f t="shared" si="0"/>
        <v>0</v>
      </c>
      <c r="H24" s="17"/>
    </row>
    <row r="25" spans="1:8" ht="24.95" customHeight="1" x14ac:dyDescent="0.15">
      <c r="A25" s="21">
        <v>5</v>
      </c>
      <c r="B25" s="22" t="s">
        <v>77</v>
      </c>
      <c r="C25" s="22" t="s">
        <v>78</v>
      </c>
      <c r="D25" s="23" t="s">
        <v>42</v>
      </c>
      <c r="E25" s="24">
        <v>1</v>
      </c>
      <c r="F25" s="16">
        <f>G21*0.09</f>
        <v>0</v>
      </c>
      <c r="G25" s="16">
        <f t="shared" si="0"/>
        <v>0</v>
      </c>
      <c r="H25" s="17"/>
    </row>
    <row r="26" spans="1:8" ht="27.95" customHeight="1" x14ac:dyDescent="0.15">
      <c r="A26" s="25"/>
      <c r="B26" s="14" t="s">
        <v>79</v>
      </c>
      <c r="C26" s="26"/>
      <c r="D26" s="26"/>
      <c r="E26" s="27"/>
      <c r="F26" s="28"/>
      <c r="G26" s="29">
        <f>SUM(G21:G25)</f>
        <v>0</v>
      </c>
      <c r="H26" s="26"/>
    </row>
  </sheetData>
  <mergeCells count="1">
    <mergeCell ref="A2:D2"/>
  </mergeCells>
  <phoneticPr fontId="27" type="noConversion"/>
  <dataValidations count="1">
    <dataValidation allowBlank="1" showInputMessage="1" sqref="C17" xr:uid="{00000000-0002-0000-0100-000000000000}"/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6"/>
  <sheetViews>
    <sheetView workbookViewId="0">
      <selection activeCell="F4" sqref="F4:H20"/>
    </sheetView>
  </sheetViews>
  <sheetFormatPr defaultColWidth="9" defaultRowHeight="13.5" x14ac:dyDescent="0.15"/>
  <cols>
    <col min="2" max="2" width="22.5" customWidth="1"/>
    <col min="3" max="3" width="26.375" customWidth="1"/>
    <col min="6" max="6" width="9.25"/>
    <col min="7" max="7" width="11.125" customWidth="1"/>
    <col min="8" max="8" width="10.75" customWidth="1"/>
  </cols>
  <sheetData>
    <row r="1" spans="1:8" ht="24.95" customHeight="1" x14ac:dyDescent="0.15">
      <c r="A1" s="1" t="s">
        <v>21</v>
      </c>
      <c r="B1" s="2" t="s">
        <v>22</v>
      </c>
      <c r="C1" s="2" t="s">
        <v>23</v>
      </c>
      <c r="D1" s="2" t="s">
        <v>24</v>
      </c>
      <c r="E1" s="3" t="s">
        <v>25</v>
      </c>
      <c r="F1" s="4" t="s">
        <v>26</v>
      </c>
      <c r="G1" s="4" t="s">
        <v>27</v>
      </c>
      <c r="H1" s="2" t="s">
        <v>28</v>
      </c>
    </row>
    <row r="2" spans="1:8" ht="36" customHeight="1" x14ac:dyDescent="0.15">
      <c r="A2" s="74" t="s">
        <v>80</v>
      </c>
      <c r="B2" s="72"/>
      <c r="C2" s="72"/>
      <c r="D2" s="73"/>
      <c r="E2" s="3"/>
      <c r="F2" s="4"/>
      <c r="G2" s="4"/>
      <c r="H2" s="2"/>
    </row>
    <row r="3" spans="1:8" ht="21" customHeight="1" x14ac:dyDescent="0.15">
      <c r="A3" s="1"/>
      <c r="B3" s="5" t="s">
        <v>81</v>
      </c>
      <c r="C3" s="2"/>
      <c r="D3" s="2"/>
      <c r="E3" s="3"/>
      <c r="F3" s="4"/>
      <c r="G3" s="6"/>
      <c r="H3" s="2"/>
    </row>
    <row r="4" spans="1:8" ht="30.95" customHeight="1" x14ac:dyDescent="0.15">
      <c r="A4" s="7">
        <v>1.01</v>
      </c>
      <c r="B4" s="8" t="s">
        <v>53</v>
      </c>
      <c r="C4" s="19" t="s">
        <v>54</v>
      </c>
      <c r="D4" s="20" t="s">
        <v>82</v>
      </c>
      <c r="E4" s="10">
        <v>2</v>
      </c>
      <c r="F4" s="11"/>
      <c r="G4" s="11"/>
      <c r="H4" s="12"/>
    </row>
    <row r="5" spans="1:8" ht="33.950000000000003" customHeight="1" x14ac:dyDescent="0.15">
      <c r="A5" s="7">
        <v>1.02</v>
      </c>
      <c r="B5" s="8" t="s">
        <v>83</v>
      </c>
      <c r="C5" s="8" t="s">
        <v>84</v>
      </c>
      <c r="D5" s="20" t="s">
        <v>82</v>
      </c>
      <c r="E5" s="10">
        <v>2</v>
      </c>
      <c r="F5" s="11"/>
      <c r="G5" s="11"/>
      <c r="H5" s="12"/>
    </row>
    <row r="6" spans="1:8" ht="35.1" customHeight="1" x14ac:dyDescent="0.15">
      <c r="A6" s="7">
        <v>1.03</v>
      </c>
      <c r="B6" s="19" t="s">
        <v>85</v>
      </c>
      <c r="C6" s="8" t="s">
        <v>86</v>
      </c>
      <c r="D6" s="20" t="s">
        <v>33</v>
      </c>
      <c r="E6" s="10">
        <v>37.200000000000003</v>
      </c>
      <c r="F6" s="11"/>
      <c r="G6" s="11"/>
      <c r="H6" s="12"/>
    </row>
    <row r="7" spans="1:8" ht="36.75" x14ac:dyDescent="0.15">
      <c r="A7" s="7">
        <v>1.04</v>
      </c>
      <c r="B7" s="8" t="s">
        <v>87</v>
      </c>
      <c r="C7" s="8" t="s">
        <v>88</v>
      </c>
      <c r="D7" s="20" t="s">
        <v>33</v>
      </c>
      <c r="E7" s="32">
        <v>46.23</v>
      </c>
      <c r="F7" s="11"/>
      <c r="G7" s="11"/>
      <c r="H7" s="12"/>
    </row>
    <row r="8" spans="1:8" ht="33" customHeight="1" x14ac:dyDescent="0.15">
      <c r="A8" s="7">
        <v>1.05</v>
      </c>
      <c r="B8" s="19" t="s">
        <v>89</v>
      </c>
      <c r="C8" s="19" t="s">
        <v>90</v>
      </c>
      <c r="D8" s="20" t="s">
        <v>33</v>
      </c>
      <c r="E8" s="10">
        <v>36.19</v>
      </c>
      <c r="F8" s="11"/>
      <c r="G8" s="11"/>
      <c r="H8" s="12"/>
    </row>
    <row r="9" spans="1:8" ht="27" customHeight="1" x14ac:dyDescent="0.15">
      <c r="A9" s="1"/>
      <c r="B9" s="2" t="s">
        <v>91</v>
      </c>
      <c r="C9" s="2"/>
      <c r="D9" s="2"/>
      <c r="E9" s="3"/>
      <c r="F9" s="4"/>
      <c r="G9" s="11"/>
      <c r="H9" s="2"/>
    </row>
    <row r="10" spans="1:8" ht="24" x14ac:dyDescent="0.15">
      <c r="A10" s="7">
        <v>1.01</v>
      </c>
      <c r="B10" s="19" t="s">
        <v>92</v>
      </c>
      <c r="C10" s="8" t="s">
        <v>93</v>
      </c>
      <c r="D10" s="20" t="s">
        <v>37</v>
      </c>
      <c r="E10" s="10">
        <v>1</v>
      </c>
      <c r="F10" s="11"/>
      <c r="G10" s="11"/>
      <c r="H10" s="12"/>
    </row>
    <row r="11" spans="1:8" ht="27" customHeight="1" x14ac:dyDescent="0.15">
      <c r="A11" s="7">
        <v>1.02</v>
      </c>
      <c r="B11" s="19" t="s">
        <v>94</v>
      </c>
      <c r="C11" s="19" t="s">
        <v>95</v>
      </c>
      <c r="D11" s="20" t="s">
        <v>37</v>
      </c>
      <c r="E11" s="10">
        <v>1</v>
      </c>
      <c r="F11" s="11"/>
      <c r="G11" s="11"/>
      <c r="H11" s="12"/>
    </row>
    <row r="12" spans="1:8" ht="27" customHeight="1" x14ac:dyDescent="0.15">
      <c r="A12" s="7">
        <v>1.03</v>
      </c>
      <c r="B12" s="8" t="s">
        <v>96</v>
      </c>
      <c r="C12" s="19" t="s">
        <v>97</v>
      </c>
      <c r="D12" s="20" t="s">
        <v>37</v>
      </c>
      <c r="E12" s="10">
        <v>1</v>
      </c>
      <c r="F12" s="11"/>
      <c r="G12" s="11"/>
      <c r="H12" s="12"/>
    </row>
    <row r="13" spans="1:8" ht="24" customHeight="1" x14ac:dyDescent="0.15">
      <c r="A13" s="71" t="s">
        <v>98</v>
      </c>
      <c r="B13" s="72"/>
      <c r="C13" s="72"/>
      <c r="D13" s="73"/>
      <c r="E13" s="33"/>
      <c r="F13" s="4"/>
      <c r="G13" s="11"/>
      <c r="H13" s="2"/>
    </row>
    <row r="14" spans="1:8" ht="21" customHeight="1" x14ac:dyDescent="0.15">
      <c r="A14" s="1"/>
      <c r="B14" s="2" t="s">
        <v>30</v>
      </c>
      <c r="C14" s="2"/>
      <c r="D14" s="2"/>
      <c r="E14" s="3"/>
      <c r="F14" s="4"/>
      <c r="G14" s="11"/>
      <c r="H14" s="2"/>
    </row>
    <row r="15" spans="1:8" ht="27.95" customHeight="1" x14ac:dyDescent="0.15">
      <c r="A15" s="7">
        <v>1.01</v>
      </c>
      <c r="B15" s="19" t="s">
        <v>99</v>
      </c>
      <c r="C15" s="19" t="s">
        <v>100</v>
      </c>
      <c r="D15" s="20" t="s">
        <v>33</v>
      </c>
      <c r="E15" s="10">
        <v>10</v>
      </c>
      <c r="F15" s="11"/>
      <c r="G15" s="11"/>
      <c r="H15" s="12"/>
    </row>
    <row r="16" spans="1:8" ht="21.95" customHeight="1" x14ac:dyDescent="0.15">
      <c r="A16" s="7">
        <v>1.02</v>
      </c>
      <c r="B16" s="19" t="s">
        <v>34</v>
      </c>
      <c r="C16" s="19" t="s">
        <v>34</v>
      </c>
      <c r="D16" s="20" t="s">
        <v>37</v>
      </c>
      <c r="E16" s="10">
        <v>1</v>
      </c>
      <c r="F16" s="11"/>
      <c r="G16" s="11"/>
      <c r="H16" s="12"/>
    </row>
    <row r="17" spans="1:8" ht="26.1" customHeight="1" x14ac:dyDescent="0.15">
      <c r="A17" s="7">
        <v>1.03</v>
      </c>
      <c r="B17" s="19" t="s">
        <v>35</v>
      </c>
      <c r="C17" s="19" t="s">
        <v>36</v>
      </c>
      <c r="D17" s="20" t="s">
        <v>37</v>
      </c>
      <c r="E17" s="10">
        <v>1</v>
      </c>
      <c r="F17" s="11"/>
      <c r="G17" s="11"/>
      <c r="H17" s="12"/>
    </row>
    <row r="18" spans="1:8" ht="27.95" customHeight="1" x14ac:dyDescent="0.15">
      <c r="A18" s="7">
        <v>1.04</v>
      </c>
      <c r="B18" s="19" t="s">
        <v>38</v>
      </c>
      <c r="C18" s="19" t="s">
        <v>101</v>
      </c>
      <c r="D18" s="20" t="s">
        <v>37</v>
      </c>
      <c r="E18" s="10">
        <v>1</v>
      </c>
      <c r="F18" s="11"/>
      <c r="G18" s="11"/>
      <c r="H18" s="12"/>
    </row>
    <row r="19" spans="1:8" ht="24" customHeight="1" x14ac:dyDescent="0.15">
      <c r="A19" s="7">
        <v>1.05</v>
      </c>
      <c r="B19" s="19" t="s">
        <v>43</v>
      </c>
      <c r="C19" s="8" t="s">
        <v>44</v>
      </c>
      <c r="D19" s="20" t="s">
        <v>37</v>
      </c>
      <c r="E19" s="10">
        <v>1</v>
      </c>
      <c r="F19" s="11"/>
      <c r="G19" s="11"/>
      <c r="H19" s="12"/>
    </row>
    <row r="20" spans="1:8" ht="54" customHeight="1" x14ac:dyDescent="0.15">
      <c r="A20" s="7">
        <v>1.06</v>
      </c>
      <c r="B20" s="19" t="s">
        <v>102</v>
      </c>
      <c r="C20" s="8" t="s">
        <v>103</v>
      </c>
      <c r="D20" s="20" t="s">
        <v>33</v>
      </c>
      <c r="E20" s="10">
        <v>10</v>
      </c>
      <c r="F20" s="11"/>
      <c r="G20" s="11"/>
      <c r="H20" s="12"/>
    </row>
    <row r="21" spans="1:8" ht="18.600000000000001" customHeight="1" x14ac:dyDescent="0.15">
      <c r="A21" s="13"/>
      <c r="B21" s="14" t="s">
        <v>70</v>
      </c>
      <c r="C21" s="13"/>
      <c r="D21" s="13"/>
      <c r="E21" s="15"/>
      <c r="F21" s="16"/>
      <c r="G21" s="16">
        <f>SUM(G4:G20)</f>
        <v>0</v>
      </c>
      <c r="H21" s="17"/>
    </row>
    <row r="22" spans="1:8" ht="18.600000000000001" customHeight="1" x14ac:dyDescent="0.15">
      <c r="A22" s="21">
        <v>2</v>
      </c>
      <c r="B22" s="22" t="s">
        <v>71</v>
      </c>
      <c r="C22" s="22" t="s">
        <v>72</v>
      </c>
      <c r="D22" s="23" t="s">
        <v>42</v>
      </c>
      <c r="E22" s="24">
        <v>1</v>
      </c>
      <c r="F22" s="16">
        <f>G21*0.03</f>
        <v>0</v>
      </c>
      <c r="G22" s="16">
        <f t="shared" ref="G22:G25" si="0">F22*E22</f>
        <v>0</v>
      </c>
      <c r="H22" s="17"/>
    </row>
    <row r="23" spans="1:8" ht="18.600000000000001" customHeight="1" x14ac:dyDescent="0.15">
      <c r="A23" s="21">
        <v>3</v>
      </c>
      <c r="B23" s="22" t="s">
        <v>73</v>
      </c>
      <c r="C23" s="22" t="s">
        <v>74</v>
      </c>
      <c r="D23" s="23" t="s">
        <v>42</v>
      </c>
      <c r="E23" s="24">
        <v>1</v>
      </c>
      <c r="F23" s="16">
        <f>G21*0.015</f>
        <v>0</v>
      </c>
      <c r="G23" s="16">
        <f t="shared" si="0"/>
        <v>0</v>
      </c>
      <c r="H23" s="17"/>
    </row>
    <row r="24" spans="1:8" ht="18.600000000000001" customHeight="1" x14ac:dyDescent="0.15">
      <c r="A24" s="21">
        <v>4</v>
      </c>
      <c r="B24" s="22" t="s">
        <v>75</v>
      </c>
      <c r="C24" s="22" t="s">
        <v>76</v>
      </c>
      <c r="D24" s="23" t="s">
        <v>42</v>
      </c>
      <c r="E24" s="24">
        <v>1</v>
      </c>
      <c r="F24" s="16">
        <f>G21*0.11</f>
        <v>0</v>
      </c>
      <c r="G24" s="16">
        <f t="shared" si="0"/>
        <v>0</v>
      </c>
      <c r="H24" s="17"/>
    </row>
    <row r="25" spans="1:8" ht="18.600000000000001" customHeight="1" x14ac:dyDescent="0.15">
      <c r="A25" s="21">
        <v>5</v>
      </c>
      <c r="B25" s="22" t="s">
        <v>77</v>
      </c>
      <c r="C25" s="22" t="s">
        <v>78</v>
      </c>
      <c r="D25" s="23" t="s">
        <v>42</v>
      </c>
      <c r="E25" s="24">
        <v>1</v>
      </c>
      <c r="F25" s="16">
        <f>G21*0.09</f>
        <v>0</v>
      </c>
      <c r="G25" s="16">
        <f t="shared" si="0"/>
        <v>0</v>
      </c>
      <c r="H25" s="17"/>
    </row>
    <row r="26" spans="1:8" ht="18.600000000000001" customHeight="1" x14ac:dyDescent="0.15">
      <c r="A26" s="25"/>
      <c r="B26" s="14" t="s">
        <v>79</v>
      </c>
      <c r="C26" s="26"/>
      <c r="D26" s="26"/>
      <c r="E26" s="27"/>
      <c r="F26" s="28"/>
      <c r="G26" s="29">
        <f>SUM(G21:G25)</f>
        <v>0</v>
      </c>
      <c r="H26" s="26"/>
    </row>
  </sheetData>
  <mergeCells count="2">
    <mergeCell ref="A2:D2"/>
    <mergeCell ref="A13:D13"/>
  </mergeCells>
  <phoneticPr fontId="27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"/>
  <sheetViews>
    <sheetView workbookViewId="0">
      <selection activeCell="F3" sqref="F3:H4"/>
    </sheetView>
  </sheetViews>
  <sheetFormatPr defaultColWidth="9" defaultRowHeight="13.5" x14ac:dyDescent="0.15"/>
  <cols>
    <col min="2" max="2" width="19.125" customWidth="1"/>
    <col min="3" max="3" width="23.25" customWidth="1"/>
    <col min="6" max="6" width="10" customWidth="1"/>
    <col min="7" max="7" width="10.75" customWidth="1"/>
  </cols>
  <sheetData>
    <row r="1" spans="1:8" ht="26.1" customHeight="1" x14ac:dyDescent="0.15">
      <c r="A1" s="1" t="s">
        <v>21</v>
      </c>
      <c r="B1" s="2" t="s">
        <v>22</v>
      </c>
      <c r="C1" s="2" t="s">
        <v>23</v>
      </c>
      <c r="D1" s="2" t="s">
        <v>24</v>
      </c>
      <c r="E1" s="3" t="s">
        <v>25</v>
      </c>
      <c r="F1" s="4" t="s">
        <v>26</v>
      </c>
      <c r="G1" s="4" t="s">
        <v>27</v>
      </c>
      <c r="H1" s="2" t="s">
        <v>28</v>
      </c>
    </row>
    <row r="2" spans="1:8" ht="27.95" customHeight="1" x14ac:dyDescent="0.15">
      <c r="A2" s="1"/>
      <c r="B2" s="5" t="s">
        <v>10</v>
      </c>
      <c r="C2" s="2"/>
      <c r="D2" s="2"/>
      <c r="E2" s="3"/>
      <c r="F2" s="4"/>
      <c r="G2" s="11"/>
      <c r="H2" s="2"/>
    </row>
    <row r="3" spans="1:8" ht="36.950000000000003" customHeight="1" x14ac:dyDescent="0.15">
      <c r="A3" s="7">
        <v>1.01</v>
      </c>
      <c r="B3" s="19" t="s">
        <v>104</v>
      </c>
      <c r="C3" s="19" t="s">
        <v>57</v>
      </c>
      <c r="D3" s="20" t="s">
        <v>37</v>
      </c>
      <c r="E3" s="10">
        <v>1</v>
      </c>
      <c r="F3" s="11"/>
      <c r="G3" s="11"/>
      <c r="H3" s="12"/>
    </row>
    <row r="4" spans="1:8" ht="36" customHeight="1" x14ac:dyDescent="0.15">
      <c r="A4" s="7">
        <v>1.02</v>
      </c>
      <c r="B4" s="8" t="s">
        <v>71</v>
      </c>
      <c r="C4" s="8" t="s">
        <v>59</v>
      </c>
      <c r="D4" s="20" t="s">
        <v>37</v>
      </c>
      <c r="E4" s="10">
        <v>1</v>
      </c>
      <c r="F4" s="11"/>
      <c r="G4" s="11"/>
      <c r="H4" s="12"/>
    </row>
    <row r="5" spans="1:8" ht="21" customHeight="1" x14ac:dyDescent="0.15">
      <c r="A5" s="13"/>
      <c r="B5" s="14" t="s">
        <v>70</v>
      </c>
      <c r="C5" s="13"/>
      <c r="D5" s="13"/>
      <c r="E5" s="15"/>
      <c r="F5" s="16"/>
      <c r="G5" s="16">
        <f>SUM(G2:G4)</f>
        <v>0</v>
      </c>
      <c r="H5" s="17"/>
    </row>
    <row r="6" spans="1:8" ht="30.95" customHeight="1" x14ac:dyDescent="0.15">
      <c r="A6" s="21">
        <v>2</v>
      </c>
      <c r="B6" s="22" t="s">
        <v>71</v>
      </c>
      <c r="C6" s="22" t="s">
        <v>72</v>
      </c>
      <c r="D6" s="23" t="s">
        <v>42</v>
      </c>
      <c r="E6" s="24">
        <v>1</v>
      </c>
      <c r="F6" s="16">
        <f>G5*0.03</f>
        <v>0</v>
      </c>
      <c r="G6" s="16">
        <f t="shared" ref="G6:G9" si="0">F6*E6</f>
        <v>0</v>
      </c>
      <c r="H6" s="17"/>
    </row>
    <row r="7" spans="1:8" ht="32.1" customHeight="1" x14ac:dyDescent="0.15">
      <c r="A7" s="21">
        <v>3</v>
      </c>
      <c r="B7" s="22" t="s">
        <v>73</v>
      </c>
      <c r="C7" s="22" t="s">
        <v>74</v>
      </c>
      <c r="D7" s="23" t="s">
        <v>42</v>
      </c>
      <c r="E7" s="24">
        <v>1</v>
      </c>
      <c r="F7" s="16">
        <f>G5*0.015</f>
        <v>0</v>
      </c>
      <c r="G7" s="16">
        <f t="shared" si="0"/>
        <v>0</v>
      </c>
      <c r="H7" s="17"/>
    </row>
    <row r="8" spans="1:8" ht="27" customHeight="1" x14ac:dyDescent="0.15">
      <c r="A8" s="21">
        <v>4</v>
      </c>
      <c r="B8" s="22" t="s">
        <v>75</v>
      </c>
      <c r="C8" s="22" t="s">
        <v>76</v>
      </c>
      <c r="D8" s="23" t="s">
        <v>42</v>
      </c>
      <c r="E8" s="24">
        <v>1</v>
      </c>
      <c r="F8" s="16">
        <f>G5*0.11</f>
        <v>0</v>
      </c>
      <c r="G8" s="16">
        <f t="shared" si="0"/>
        <v>0</v>
      </c>
      <c r="H8" s="17"/>
    </row>
    <row r="9" spans="1:8" ht="27.95" customHeight="1" x14ac:dyDescent="0.15">
      <c r="A9" s="21">
        <v>5</v>
      </c>
      <c r="B9" s="22" t="s">
        <v>77</v>
      </c>
      <c r="C9" s="22" t="s">
        <v>78</v>
      </c>
      <c r="D9" s="23" t="s">
        <v>42</v>
      </c>
      <c r="E9" s="24">
        <v>1</v>
      </c>
      <c r="F9" s="16">
        <f>G5*0.09</f>
        <v>0</v>
      </c>
      <c r="G9" s="16">
        <f t="shared" si="0"/>
        <v>0</v>
      </c>
      <c r="H9" s="17"/>
    </row>
    <row r="10" spans="1:8" ht="29.1" customHeight="1" x14ac:dyDescent="0.15">
      <c r="A10" s="25"/>
      <c r="B10" s="14" t="s">
        <v>79</v>
      </c>
      <c r="C10" s="26"/>
      <c r="D10" s="26"/>
      <c r="E10" s="27"/>
      <c r="F10" s="28"/>
      <c r="G10" s="29">
        <f>SUM(G5:G9)</f>
        <v>0</v>
      </c>
      <c r="H10" s="26"/>
    </row>
  </sheetData>
  <phoneticPr fontId="27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3"/>
  <sheetViews>
    <sheetView workbookViewId="0">
      <selection activeCell="F3" sqref="F3:H7"/>
    </sheetView>
  </sheetViews>
  <sheetFormatPr defaultColWidth="9" defaultRowHeight="13.5" x14ac:dyDescent="0.15"/>
  <cols>
    <col min="2" max="2" width="18.625" customWidth="1"/>
    <col min="3" max="3" width="24.5" customWidth="1"/>
    <col min="6" max="6" width="10.25"/>
    <col min="7" max="7" width="11.875" customWidth="1"/>
  </cols>
  <sheetData>
    <row r="1" spans="1:8" ht="24" customHeight="1" x14ac:dyDescent="0.15">
      <c r="A1" s="1" t="s">
        <v>21</v>
      </c>
      <c r="B1" s="2" t="s">
        <v>22</v>
      </c>
      <c r="C1" s="2" t="s">
        <v>23</v>
      </c>
      <c r="D1" s="2" t="s">
        <v>24</v>
      </c>
      <c r="E1" s="3" t="s">
        <v>25</v>
      </c>
      <c r="F1" s="4" t="s">
        <v>26</v>
      </c>
      <c r="G1" s="4" t="s">
        <v>27</v>
      </c>
      <c r="H1" s="2" t="s">
        <v>28</v>
      </c>
    </row>
    <row r="2" spans="1:8" ht="27.95" customHeight="1" x14ac:dyDescent="0.15">
      <c r="A2" s="7"/>
      <c r="B2" s="31" t="s">
        <v>105</v>
      </c>
      <c r="C2" s="19"/>
      <c r="D2" s="20"/>
      <c r="E2" s="10"/>
      <c r="F2" s="11"/>
      <c r="G2" s="11"/>
      <c r="H2" s="12"/>
    </row>
    <row r="3" spans="1:8" ht="76.5" x14ac:dyDescent="0.15">
      <c r="A3" s="7">
        <v>1.02</v>
      </c>
      <c r="B3" s="19" t="s">
        <v>106</v>
      </c>
      <c r="C3" s="19" t="s">
        <v>107</v>
      </c>
      <c r="D3" s="20" t="s">
        <v>108</v>
      </c>
      <c r="E3" s="10">
        <v>1</v>
      </c>
      <c r="F3" s="11"/>
      <c r="G3" s="11"/>
      <c r="H3" s="12"/>
    </row>
    <row r="4" spans="1:8" ht="63.75" x14ac:dyDescent="0.15">
      <c r="A4" s="7">
        <v>1.03</v>
      </c>
      <c r="B4" s="19" t="s">
        <v>109</v>
      </c>
      <c r="C4" s="19" t="s">
        <v>110</v>
      </c>
      <c r="D4" s="20" t="s">
        <v>108</v>
      </c>
      <c r="E4" s="10">
        <v>1</v>
      </c>
      <c r="F4" s="11"/>
      <c r="G4" s="11"/>
      <c r="H4" s="12"/>
    </row>
    <row r="5" spans="1:8" ht="38.25" x14ac:dyDescent="0.15">
      <c r="A5" s="7">
        <v>1.04</v>
      </c>
      <c r="B5" s="19" t="s">
        <v>111</v>
      </c>
      <c r="C5" s="19" t="s">
        <v>112</v>
      </c>
      <c r="D5" s="20" t="s">
        <v>108</v>
      </c>
      <c r="E5" s="10">
        <v>1</v>
      </c>
      <c r="F5" s="11"/>
      <c r="G5" s="11"/>
      <c r="H5" s="12"/>
    </row>
    <row r="6" spans="1:8" ht="51" x14ac:dyDescent="0.15">
      <c r="A6" s="7">
        <v>1.05</v>
      </c>
      <c r="B6" s="19" t="s">
        <v>111</v>
      </c>
      <c r="C6" s="19" t="s">
        <v>113</v>
      </c>
      <c r="D6" s="20" t="s">
        <v>108</v>
      </c>
      <c r="E6" s="10">
        <v>1</v>
      </c>
      <c r="F6" s="11"/>
      <c r="G6" s="11"/>
      <c r="H6" s="12"/>
    </row>
    <row r="7" spans="1:8" ht="36.75" x14ac:dyDescent="0.15">
      <c r="A7" s="7">
        <v>1.06</v>
      </c>
      <c r="B7" s="19" t="s">
        <v>114</v>
      </c>
      <c r="C7" s="19" t="s">
        <v>115</v>
      </c>
      <c r="D7" s="20" t="s">
        <v>108</v>
      </c>
      <c r="E7" s="10">
        <v>1</v>
      </c>
      <c r="F7" s="11"/>
      <c r="G7" s="11"/>
      <c r="H7" s="12"/>
    </row>
    <row r="8" spans="1:8" ht="21" customHeight="1" x14ac:dyDescent="0.15">
      <c r="A8" s="13"/>
      <c r="B8" s="14" t="s">
        <v>70</v>
      </c>
      <c r="C8" s="13"/>
      <c r="D8" s="13"/>
      <c r="E8" s="15"/>
      <c r="F8" s="16"/>
      <c r="G8" s="16">
        <f>SUM(G2:G7)</f>
        <v>0</v>
      </c>
      <c r="H8" s="17"/>
    </row>
    <row r="9" spans="1:8" ht="23.1" customHeight="1" x14ac:dyDescent="0.15">
      <c r="A9" s="21">
        <v>2</v>
      </c>
      <c r="B9" s="22" t="s">
        <v>71</v>
      </c>
      <c r="C9" s="22" t="s">
        <v>72</v>
      </c>
      <c r="D9" s="23" t="s">
        <v>42</v>
      </c>
      <c r="E9" s="24">
        <v>1</v>
      </c>
      <c r="F9" s="16">
        <f>G8*0.03</f>
        <v>0</v>
      </c>
      <c r="G9" s="16">
        <f t="shared" ref="G9:G12" si="0">F9*E9</f>
        <v>0</v>
      </c>
      <c r="H9" s="17"/>
    </row>
    <row r="10" spans="1:8" ht="24" customHeight="1" x14ac:dyDescent="0.15">
      <c r="A10" s="21">
        <v>3</v>
      </c>
      <c r="B10" s="22" t="s">
        <v>73</v>
      </c>
      <c r="C10" s="22" t="s">
        <v>74</v>
      </c>
      <c r="D10" s="23" t="s">
        <v>42</v>
      </c>
      <c r="E10" s="24">
        <v>1</v>
      </c>
      <c r="F10" s="16">
        <f>G8*0.015</f>
        <v>0</v>
      </c>
      <c r="G10" s="16">
        <f t="shared" si="0"/>
        <v>0</v>
      </c>
      <c r="H10" s="17"/>
    </row>
    <row r="11" spans="1:8" ht="23.1" customHeight="1" x14ac:dyDescent="0.15">
      <c r="A11" s="21">
        <v>4</v>
      </c>
      <c r="B11" s="22" t="s">
        <v>75</v>
      </c>
      <c r="C11" s="22" t="s">
        <v>76</v>
      </c>
      <c r="D11" s="23" t="s">
        <v>42</v>
      </c>
      <c r="E11" s="24">
        <v>1</v>
      </c>
      <c r="F11" s="16">
        <f>G8*0.11</f>
        <v>0</v>
      </c>
      <c r="G11" s="16">
        <f t="shared" si="0"/>
        <v>0</v>
      </c>
      <c r="H11" s="17"/>
    </row>
    <row r="12" spans="1:8" ht="20.100000000000001" customHeight="1" x14ac:dyDescent="0.15">
      <c r="A12" s="21">
        <v>5</v>
      </c>
      <c r="B12" s="22" t="s">
        <v>77</v>
      </c>
      <c r="C12" s="22" t="s">
        <v>78</v>
      </c>
      <c r="D12" s="23" t="s">
        <v>42</v>
      </c>
      <c r="E12" s="24">
        <v>1</v>
      </c>
      <c r="F12" s="16">
        <f>G8*0.09</f>
        <v>0</v>
      </c>
      <c r="G12" s="16">
        <f t="shared" si="0"/>
        <v>0</v>
      </c>
      <c r="H12" s="17"/>
    </row>
    <row r="13" spans="1:8" ht="18" customHeight="1" x14ac:dyDescent="0.15">
      <c r="A13" s="25"/>
      <c r="B13" s="14" t="s">
        <v>79</v>
      </c>
      <c r="C13" s="26"/>
      <c r="D13" s="26"/>
      <c r="E13" s="27"/>
      <c r="F13" s="28"/>
      <c r="G13" s="29">
        <f>SUM(G8:G12)</f>
        <v>0</v>
      </c>
      <c r="H13" s="26"/>
    </row>
  </sheetData>
  <phoneticPr fontId="27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2"/>
  <sheetViews>
    <sheetView workbookViewId="0">
      <selection activeCell="F3" sqref="F3:H6"/>
    </sheetView>
  </sheetViews>
  <sheetFormatPr defaultColWidth="9" defaultRowHeight="13.5" x14ac:dyDescent="0.15"/>
  <cols>
    <col min="2" max="2" width="18" customWidth="1"/>
    <col min="3" max="3" width="25.875" customWidth="1"/>
    <col min="6" max="6" width="10.25" customWidth="1"/>
    <col min="7" max="7" width="11.125" customWidth="1"/>
  </cols>
  <sheetData>
    <row r="1" spans="1:8" ht="21" customHeight="1" x14ac:dyDescent="0.15">
      <c r="A1" s="1" t="s">
        <v>21</v>
      </c>
      <c r="B1" s="2" t="s">
        <v>22</v>
      </c>
      <c r="C1" s="2" t="s">
        <v>23</v>
      </c>
      <c r="D1" s="2" t="s">
        <v>24</v>
      </c>
      <c r="E1" s="3" t="s">
        <v>25</v>
      </c>
      <c r="F1" s="4" t="s">
        <v>26</v>
      </c>
      <c r="G1" s="4" t="s">
        <v>27</v>
      </c>
      <c r="H1" s="2" t="s">
        <v>28</v>
      </c>
    </row>
    <row r="2" spans="1:8" ht="27" customHeight="1" x14ac:dyDescent="0.15">
      <c r="A2" s="7"/>
      <c r="B2" s="30" t="s">
        <v>116</v>
      </c>
      <c r="C2" s="19"/>
      <c r="D2" s="20"/>
      <c r="E2" s="10"/>
      <c r="F2" s="11"/>
      <c r="G2" s="11"/>
      <c r="H2" s="12"/>
    </row>
    <row r="3" spans="1:8" ht="45.95" customHeight="1" x14ac:dyDescent="0.15">
      <c r="A3" s="7">
        <v>1.01</v>
      </c>
      <c r="B3" s="8" t="s">
        <v>117</v>
      </c>
      <c r="C3" s="8" t="s">
        <v>118</v>
      </c>
      <c r="D3" s="20" t="s">
        <v>108</v>
      </c>
      <c r="E3" s="10">
        <v>1</v>
      </c>
      <c r="F3" s="11"/>
      <c r="G3" s="11"/>
      <c r="H3" s="12"/>
    </row>
    <row r="4" spans="1:8" ht="36.75" x14ac:dyDescent="0.15">
      <c r="A4" s="7">
        <v>1.02</v>
      </c>
      <c r="B4" s="8" t="s">
        <v>119</v>
      </c>
      <c r="C4" s="8" t="s">
        <v>120</v>
      </c>
      <c r="D4" s="20" t="s">
        <v>108</v>
      </c>
      <c r="E4" s="10">
        <v>1</v>
      </c>
      <c r="F4" s="11"/>
      <c r="G4" s="11"/>
      <c r="H4" s="12"/>
    </row>
    <row r="5" spans="1:8" ht="36.75" x14ac:dyDescent="0.15">
      <c r="A5" s="7">
        <v>1.03</v>
      </c>
      <c r="B5" s="8" t="s">
        <v>121</v>
      </c>
      <c r="C5" s="8" t="s">
        <v>122</v>
      </c>
      <c r="D5" s="20" t="s">
        <v>108</v>
      </c>
      <c r="E5" s="10">
        <v>1</v>
      </c>
      <c r="F5" s="11"/>
      <c r="G5" s="11"/>
      <c r="H5" s="12"/>
    </row>
    <row r="6" spans="1:8" ht="36.75" x14ac:dyDescent="0.15">
      <c r="A6" s="7">
        <v>1.04</v>
      </c>
      <c r="B6" s="8" t="s">
        <v>123</v>
      </c>
      <c r="C6" s="8" t="s">
        <v>124</v>
      </c>
      <c r="D6" s="20" t="s">
        <v>108</v>
      </c>
      <c r="E6" s="10">
        <v>1</v>
      </c>
      <c r="F6" s="11"/>
      <c r="G6" s="11"/>
      <c r="H6" s="12"/>
    </row>
    <row r="7" spans="1:8" ht="27" customHeight="1" x14ac:dyDescent="0.15">
      <c r="A7" s="13"/>
      <c r="B7" s="14" t="s">
        <v>70</v>
      </c>
      <c r="C7" s="13"/>
      <c r="D7" s="13"/>
      <c r="E7" s="15"/>
      <c r="F7" s="16"/>
      <c r="G7" s="16">
        <f>SUM(G2:G6)</f>
        <v>0</v>
      </c>
      <c r="H7" s="17"/>
    </row>
    <row r="8" spans="1:8" ht="24.95" customHeight="1" x14ac:dyDescent="0.15">
      <c r="A8" s="21">
        <v>2</v>
      </c>
      <c r="B8" s="22" t="s">
        <v>71</v>
      </c>
      <c r="C8" s="22" t="s">
        <v>72</v>
      </c>
      <c r="D8" s="23" t="s">
        <v>42</v>
      </c>
      <c r="E8" s="24">
        <v>1</v>
      </c>
      <c r="F8" s="16">
        <f>G7*0.03</f>
        <v>0</v>
      </c>
      <c r="G8" s="16">
        <f t="shared" ref="G8:G11" si="0">F8*E8</f>
        <v>0</v>
      </c>
      <c r="H8" s="17"/>
    </row>
    <row r="9" spans="1:8" ht="18" customHeight="1" x14ac:dyDescent="0.15">
      <c r="A9" s="21">
        <v>3</v>
      </c>
      <c r="B9" s="22" t="s">
        <v>73</v>
      </c>
      <c r="C9" s="22" t="s">
        <v>74</v>
      </c>
      <c r="D9" s="23" t="s">
        <v>42</v>
      </c>
      <c r="E9" s="24">
        <v>1</v>
      </c>
      <c r="F9" s="16">
        <f>G7*0.015</f>
        <v>0</v>
      </c>
      <c r="G9" s="16">
        <f t="shared" si="0"/>
        <v>0</v>
      </c>
      <c r="H9" s="17"/>
    </row>
    <row r="10" spans="1:8" ht="21.95" customHeight="1" x14ac:dyDescent="0.15">
      <c r="A10" s="21">
        <v>4</v>
      </c>
      <c r="B10" s="22" t="s">
        <v>75</v>
      </c>
      <c r="C10" s="22" t="s">
        <v>76</v>
      </c>
      <c r="D10" s="23" t="s">
        <v>42</v>
      </c>
      <c r="E10" s="24">
        <v>1</v>
      </c>
      <c r="F10" s="16">
        <f>G7*0.11</f>
        <v>0</v>
      </c>
      <c r="G10" s="16">
        <f t="shared" si="0"/>
        <v>0</v>
      </c>
      <c r="H10" s="17"/>
    </row>
    <row r="11" spans="1:8" ht="18.95" customHeight="1" x14ac:dyDescent="0.15">
      <c r="A11" s="21">
        <v>5</v>
      </c>
      <c r="B11" s="22" t="s">
        <v>77</v>
      </c>
      <c r="C11" s="22" t="s">
        <v>78</v>
      </c>
      <c r="D11" s="23" t="s">
        <v>42</v>
      </c>
      <c r="E11" s="24">
        <v>1</v>
      </c>
      <c r="F11" s="16">
        <f>G7*0.09</f>
        <v>0</v>
      </c>
      <c r="G11" s="16">
        <f t="shared" si="0"/>
        <v>0</v>
      </c>
      <c r="H11" s="17"/>
    </row>
    <row r="12" spans="1:8" ht="18" customHeight="1" x14ac:dyDescent="0.15">
      <c r="A12" s="25"/>
      <c r="B12" s="14" t="s">
        <v>79</v>
      </c>
      <c r="C12" s="26"/>
      <c r="D12" s="26"/>
      <c r="E12" s="27"/>
      <c r="F12" s="28"/>
      <c r="G12" s="29">
        <f>SUM(G7:G11)</f>
        <v>0</v>
      </c>
      <c r="H12" s="26"/>
    </row>
  </sheetData>
  <phoneticPr fontId="27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6"/>
  <sheetViews>
    <sheetView topLeftCell="A10" workbookViewId="0">
      <selection activeCell="F3" sqref="F3:H10"/>
    </sheetView>
  </sheetViews>
  <sheetFormatPr defaultColWidth="9" defaultRowHeight="13.5" x14ac:dyDescent="0.15"/>
  <cols>
    <col min="2" max="2" width="17.25" customWidth="1"/>
    <col min="3" max="3" width="26.875" customWidth="1"/>
    <col min="6" max="6" width="11.75" customWidth="1"/>
    <col min="7" max="7" width="10.375" customWidth="1"/>
  </cols>
  <sheetData>
    <row r="1" spans="1:8" ht="29.1" customHeight="1" x14ac:dyDescent="0.15">
      <c r="A1" s="1" t="s">
        <v>21</v>
      </c>
      <c r="B1" s="2" t="s">
        <v>22</v>
      </c>
      <c r="C1" s="2" t="s">
        <v>23</v>
      </c>
      <c r="D1" s="2" t="s">
        <v>24</v>
      </c>
      <c r="E1" s="3" t="s">
        <v>25</v>
      </c>
      <c r="F1" s="4" t="s">
        <v>26</v>
      </c>
      <c r="G1" s="4" t="s">
        <v>27</v>
      </c>
      <c r="H1" s="2" t="s">
        <v>28</v>
      </c>
    </row>
    <row r="2" spans="1:8" ht="24" customHeight="1" x14ac:dyDescent="0.15">
      <c r="A2" s="1"/>
      <c r="B2" s="18" t="s">
        <v>125</v>
      </c>
      <c r="C2" s="2"/>
      <c r="D2" s="2"/>
      <c r="E2" s="3"/>
      <c r="F2" s="4"/>
      <c r="G2" s="11"/>
      <c r="H2" s="2"/>
    </row>
    <row r="3" spans="1:8" ht="63.75" x14ac:dyDescent="0.15">
      <c r="A3" s="7">
        <v>1.01</v>
      </c>
      <c r="B3" s="8" t="s">
        <v>126</v>
      </c>
      <c r="C3" s="19" t="s">
        <v>127</v>
      </c>
      <c r="D3" s="20" t="s">
        <v>128</v>
      </c>
      <c r="E3" s="10">
        <v>1.8</v>
      </c>
      <c r="F3" s="11"/>
      <c r="G3" s="11"/>
      <c r="H3" s="12"/>
    </row>
    <row r="4" spans="1:8" ht="63.75" x14ac:dyDescent="0.15">
      <c r="A4" s="7">
        <v>1.02</v>
      </c>
      <c r="B4" s="8" t="s">
        <v>129</v>
      </c>
      <c r="C4" s="19" t="s">
        <v>127</v>
      </c>
      <c r="D4" s="20" t="s">
        <v>128</v>
      </c>
      <c r="E4" s="10">
        <v>2.46</v>
      </c>
      <c r="F4" s="11"/>
      <c r="G4" s="11"/>
      <c r="H4" s="12"/>
    </row>
    <row r="5" spans="1:8" ht="63.75" x14ac:dyDescent="0.15">
      <c r="A5" s="7">
        <v>1.03</v>
      </c>
      <c r="B5" s="8" t="s">
        <v>129</v>
      </c>
      <c r="C5" s="19" t="s">
        <v>127</v>
      </c>
      <c r="D5" s="20" t="s">
        <v>128</v>
      </c>
      <c r="E5" s="10">
        <v>1.6</v>
      </c>
      <c r="F5" s="11"/>
      <c r="G5" s="11"/>
      <c r="H5" s="12"/>
    </row>
    <row r="6" spans="1:8" ht="30.95" customHeight="1" x14ac:dyDescent="0.15">
      <c r="A6" s="7">
        <v>1.04</v>
      </c>
      <c r="B6" s="19" t="s">
        <v>130</v>
      </c>
      <c r="C6" s="19" t="s">
        <v>131</v>
      </c>
      <c r="D6" s="20" t="s">
        <v>108</v>
      </c>
      <c r="E6" s="10">
        <v>7</v>
      </c>
      <c r="F6" s="11"/>
      <c r="G6" s="11"/>
      <c r="H6" s="12"/>
    </row>
    <row r="7" spans="1:8" ht="38.1" customHeight="1" x14ac:dyDescent="0.15">
      <c r="A7" s="7">
        <v>1.05</v>
      </c>
      <c r="B7" s="19" t="s">
        <v>132</v>
      </c>
      <c r="C7" s="19" t="s">
        <v>133</v>
      </c>
      <c r="D7" s="20" t="s">
        <v>108</v>
      </c>
      <c r="E7" s="10">
        <v>14</v>
      </c>
      <c r="F7" s="11"/>
      <c r="G7" s="11"/>
      <c r="H7" s="12"/>
    </row>
    <row r="8" spans="1:8" ht="39.950000000000003" customHeight="1" x14ac:dyDescent="0.15">
      <c r="A8" s="7">
        <v>1.06</v>
      </c>
      <c r="B8" s="8" t="s">
        <v>134</v>
      </c>
      <c r="C8" s="19" t="s">
        <v>135</v>
      </c>
      <c r="D8" s="20" t="s">
        <v>108</v>
      </c>
      <c r="E8" s="10">
        <v>3</v>
      </c>
      <c r="F8" s="11"/>
      <c r="G8" s="11"/>
      <c r="H8" s="12"/>
    </row>
    <row r="9" spans="1:8" ht="50.1" customHeight="1" x14ac:dyDescent="0.15">
      <c r="A9" s="7">
        <v>1.07</v>
      </c>
      <c r="B9" s="19" t="s">
        <v>136</v>
      </c>
      <c r="C9" s="8" t="s">
        <v>137</v>
      </c>
      <c r="D9" s="20" t="s">
        <v>138</v>
      </c>
      <c r="E9" s="10">
        <v>5.8</v>
      </c>
      <c r="F9" s="11"/>
      <c r="G9" s="11"/>
      <c r="H9" s="12"/>
    </row>
    <row r="10" spans="1:8" ht="123.75" x14ac:dyDescent="0.15">
      <c r="A10" s="7">
        <v>1.08</v>
      </c>
      <c r="B10" s="19" t="s">
        <v>139</v>
      </c>
      <c r="C10" s="19" t="s">
        <v>140</v>
      </c>
      <c r="D10" s="20" t="s">
        <v>141</v>
      </c>
      <c r="E10" s="10">
        <v>3</v>
      </c>
      <c r="F10" s="11"/>
      <c r="G10" s="11"/>
      <c r="H10" s="12"/>
    </row>
    <row r="11" spans="1:8" ht="21" customHeight="1" x14ac:dyDescent="0.15">
      <c r="A11" s="13"/>
      <c r="B11" s="14" t="s">
        <v>70</v>
      </c>
      <c r="C11" s="13"/>
      <c r="D11" s="13"/>
      <c r="E11" s="15"/>
      <c r="F11" s="16"/>
      <c r="G11" s="16">
        <f>SUM(G2:G10)</f>
        <v>0</v>
      </c>
      <c r="H11" s="17"/>
    </row>
    <row r="12" spans="1:8" ht="21" customHeight="1" x14ac:dyDescent="0.15">
      <c r="A12" s="21">
        <v>2</v>
      </c>
      <c r="B12" s="22" t="s">
        <v>71</v>
      </c>
      <c r="C12" s="22" t="s">
        <v>72</v>
      </c>
      <c r="D12" s="23" t="s">
        <v>42</v>
      </c>
      <c r="E12" s="24">
        <v>1</v>
      </c>
      <c r="F12" s="16">
        <f>G11*0.03</f>
        <v>0</v>
      </c>
      <c r="G12" s="16">
        <f t="shared" ref="G12:G15" si="0">F12*E12</f>
        <v>0</v>
      </c>
      <c r="H12" s="17"/>
    </row>
    <row r="13" spans="1:8" ht="21" customHeight="1" x14ac:dyDescent="0.15">
      <c r="A13" s="21">
        <v>3</v>
      </c>
      <c r="B13" s="22" t="s">
        <v>73</v>
      </c>
      <c r="C13" s="22" t="s">
        <v>74</v>
      </c>
      <c r="D13" s="23" t="s">
        <v>42</v>
      </c>
      <c r="E13" s="24">
        <v>1</v>
      </c>
      <c r="F13" s="16">
        <f>G11*0.015</f>
        <v>0</v>
      </c>
      <c r="G13" s="16">
        <f t="shared" si="0"/>
        <v>0</v>
      </c>
      <c r="H13" s="17"/>
    </row>
    <row r="14" spans="1:8" ht="23.1" customHeight="1" x14ac:dyDescent="0.15">
      <c r="A14" s="21">
        <v>4</v>
      </c>
      <c r="B14" s="22" t="s">
        <v>75</v>
      </c>
      <c r="C14" s="22" t="s">
        <v>76</v>
      </c>
      <c r="D14" s="23" t="s">
        <v>42</v>
      </c>
      <c r="E14" s="24">
        <v>1</v>
      </c>
      <c r="F14" s="16">
        <f>G11*0.11</f>
        <v>0</v>
      </c>
      <c r="G14" s="16">
        <f t="shared" si="0"/>
        <v>0</v>
      </c>
      <c r="H14" s="17"/>
    </row>
    <row r="15" spans="1:8" ht="20.100000000000001" customHeight="1" x14ac:dyDescent="0.15">
      <c r="A15" s="21">
        <v>5</v>
      </c>
      <c r="B15" s="22" t="s">
        <v>77</v>
      </c>
      <c r="C15" s="22" t="s">
        <v>78</v>
      </c>
      <c r="D15" s="23" t="s">
        <v>42</v>
      </c>
      <c r="E15" s="24">
        <v>1</v>
      </c>
      <c r="F15" s="16">
        <f>G11*0.09</f>
        <v>0</v>
      </c>
      <c r="G15" s="16">
        <f t="shared" si="0"/>
        <v>0</v>
      </c>
      <c r="H15" s="17"/>
    </row>
    <row r="16" spans="1:8" ht="18" customHeight="1" x14ac:dyDescent="0.15">
      <c r="A16" s="25"/>
      <c r="B16" s="14" t="s">
        <v>79</v>
      </c>
      <c r="C16" s="26"/>
      <c r="D16" s="26"/>
      <c r="E16" s="27"/>
      <c r="F16" s="28"/>
      <c r="G16" s="29">
        <f>SUM(G11:G15)</f>
        <v>0</v>
      </c>
      <c r="H16" s="26"/>
    </row>
  </sheetData>
  <phoneticPr fontId="27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F4" sqref="F4:H4"/>
    </sheetView>
  </sheetViews>
  <sheetFormatPr defaultColWidth="8.75" defaultRowHeight="13.5" x14ac:dyDescent="0.15"/>
  <cols>
    <col min="2" max="2" width="13.375" customWidth="1"/>
    <col min="3" max="3" width="20" customWidth="1"/>
    <col min="6" max="6" width="10.375" customWidth="1"/>
    <col min="7" max="7" width="10.125" customWidth="1"/>
  </cols>
  <sheetData>
    <row r="1" spans="1:8" ht="38.1" customHeight="1" x14ac:dyDescent="0.15">
      <c r="A1" s="1" t="s">
        <v>21</v>
      </c>
      <c r="B1" s="2" t="s">
        <v>22</v>
      </c>
      <c r="C1" s="2" t="s">
        <v>23</v>
      </c>
      <c r="D1" s="2" t="s">
        <v>24</v>
      </c>
      <c r="E1" s="3" t="s">
        <v>25</v>
      </c>
      <c r="F1" s="4" t="s">
        <v>26</v>
      </c>
      <c r="G1" s="4" t="s">
        <v>27</v>
      </c>
      <c r="H1" s="2" t="s">
        <v>28</v>
      </c>
    </row>
    <row r="2" spans="1:8" ht="33.950000000000003" customHeight="1" x14ac:dyDescent="0.15">
      <c r="A2" s="71" t="s">
        <v>17</v>
      </c>
      <c r="B2" s="72"/>
      <c r="C2" s="72"/>
      <c r="D2" s="73"/>
      <c r="E2" s="3"/>
      <c r="F2" s="4"/>
      <c r="G2" s="4"/>
      <c r="H2" s="2"/>
    </row>
    <row r="3" spans="1:8" ht="39" customHeight="1" x14ac:dyDescent="0.15">
      <c r="A3" s="1"/>
      <c r="B3" s="5" t="s">
        <v>18</v>
      </c>
      <c r="C3" s="2"/>
      <c r="D3" s="2"/>
      <c r="E3" s="3"/>
      <c r="F3" s="4"/>
      <c r="G3" s="6"/>
      <c r="H3" s="2"/>
    </row>
    <row r="4" spans="1:8" ht="60" customHeight="1" x14ac:dyDescent="0.15">
      <c r="A4" s="7">
        <v>1.01</v>
      </c>
      <c r="B4" s="8" t="s">
        <v>18</v>
      </c>
      <c r="C4" s="8" t="s">
        <v>142</v>
      </c>
      <c r="D4" s="9" t="s">
        <v>143</v>
      </c>
      <c r="E4" s="10">
        <v>1</v>
      </c>
      <c r="F4" s="11"/>
      <c r="G4" s="11"/>
      <c r="H4" s="12"/>
    </row>
    <row r="5" spans="1:8" ht="42.95" customHeight="1" x14ac:dyDescent="0.15">
      <c r="A5" s="13"/>
      <c r="B5" s="14" t="s">
        <v>70</v>
      </c>
      <c r="C5" s="13"/>
      <c r="D5" s="13"/>
      <c r="E5" s="15"/>
      <c r="F5" s="16"/>
      <c r="G5" s="16">
        <f>SUM(G4:G4)</f>
        <v>0</v>
      </c>
      <c r="H5" s="17"/>
    </row>
  </sheetData>
  <mergeCells count="1">
    <mergeCell ref="A2:D2"/>
  </mergeCells>
  <phoneticPr fontId="2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汇总</vt:lpstr>
      <vt:lpstr>113装饰装修</vt:lpstr>
      <vt:lpstr>109升级装饰装修</vt:lpstr>
      <vt:lpstr>109空调系统</vt:lpstr>
      <vt:lpstr>109气体系统</vt:lpstr>
      <vt:lpstr>109设备平台</vt:lpstr>
      <vt:lpstr>109附属房间实验室家具</vt:lpstr>
      <vt:lpstr>109除湿机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佳 邱</cp:lastModifiedBy>
  <dcterms:created xsi:type="dcterms:W3CDTF">2022-01-07T08:04:00Z</dcterms:created>
  <dcterms:modified xsi:type="dcterms:W3CDTF">2024-07-23T10:16:41Z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2052-12.1.0.17468</vt:lpwstr>
  </property>
  <property fmtid="{D5CDD505-2E9C-101B-9397-08002B2CF9AE}" pid="3" name="ICV">
    <vt:lpwstr>57F770DC9D104A3197B4DDB0C72F9C4E</vt:lpwstr>
  </property>
</Properties>
</file>