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000" tabRatio="885" firstSheet="2" activeTab="3"/>
  </bookViews>
  <sheets>
    <sheet name="封面" sheetId="1" r:id="rId1"/>
    <sheet name="扉页" sheetId="2" r:id="rId2"/>
    <sheet name="报价汇总表" sheetId="3" r:id="rId3"/>
    <sheet name="工程量清单与计价表" sheetId="8" r:id="rId4"/>
    <sheet name="规费、项目清单计价表" sheetId="12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<sst xmlns="http://schemas.openxmlformats.org/spreadsheetml/2006/main" count="345" uniqueCount="242">
  <si>
    <t>中国科学院上海有机化学研究院篮球场改建工程</t>
  </si>
  <si>
    <t>施工报价</t>
  </si>
  <si>
    <t>工程报建号：</t>
  </si>
  <si>
    <t>投 标 总 价</t>
  </si>
  <si>
    <t>建  设 方：</t>
  </si>
  <si>
    <t>工 程 名 称：</t>
  </si>
  <si>
    <t>总价（小写）：</t>
  </si>
  <si>
    <t>（大写）：</t>
  </si>
  <si>
    <t>施工方：</t>
  </si>
  <si>
    <t>(单位盖章)</t>
  </si>
  <si>
    <t>法定代表人  
或其授权人：</t>
  </si>
  <si>
    <t>(签字或盖章)</t>
  </si>
  <si>
    <t>编  制  人：</t>
  </si>
  <si>
    <t>（造价人员签字盖专用章）</t>
  </si>
  <si>
    <t>编 制 时 间：</t>
  </si>
  <si>
    <t>报价汇总表</t>
  </si>
  <si>
    <t xml:space="preserve"> 工程名称：中国科学院上海有机化学研究院篮球场改建工程</t>
  </si>
  <si>
    <t xml:space="preserve">第 1 页  共 1 页 </t>
  </si>
  <si>
    <t>序号</t>
  </si>
  <si>
    <t>汇 总 内 容</t>
  </si>
  <si>
    <t>基数说明</t>
  </si>
  <si>
    <t>费率（％）</t>
  </si>
  <si>
    <t>金额（元）</t>
  </si>
  <si>
    <t>1</t>
  </si>
  <si>
    <t>直接费</t>
  </si>
  <si>
    <t>其中人工费+其中材料费+施工机具使用费
+其中主材费+其中设备费</t>
  </si>
  <si>
    <t>1.1</t>
  </si>
  <si>
    <t>其中人工费</t>
  </si>
  <si>
    <t>人工费</t>
  </si>
  <si>
    <t>其中材料费</t>
  </si>
  <si>
    <t>材料费</t>
  </si>
  <si>
    <t>施工机具使用费</t>
  </si>
  <si>
    <t>机械费</t>
  </si>
  <si>
    <t>其中主材费</t>
  </si>
  <si>
    <t>主材费</t>
  </si>
  <si>
    <t>其中设备费</t>
  </si>
  <si>
    <t>设备费</t>
  </si>
  <si>
    <t>企业管理费和利润</t>
  </si>
  <si>
    <t>安全文明施工费</t>
  </si>
  <si>
    <t>施工措施费</t>
  </si>
  <si>
    <t>项目措施合计</t>
  </si>
  <si>
    <t xml:space="preserve"> 其他项目费</t>
  </si>
  <si>
    <t>其他项目费</t>
  </si>
  <si>
    <t>小计</t>
  </si>
  <si>
    <t>直接费+企业管理费和利润+安全文明施工
费+施工措施费+其他项目费</t>
  </si>
  <si>
    <t>税前补差</t>
  </si>
  <si>
    <t>增值税</t>
  </si>
  <si>
    <t>小计+税前补差</t>
  </si>
  <si>
    <t>税后补差</t>
  </si>
  <si>
    <t>甲供材料</t>
  </si>
  <si>
    <t>甲供费</t>
  </si>
  <si>
    <t>工程造价</t>
  </si>
  <si>
    <t>小计+税前补差+增值税+税后补差-甲供材
料</t>
  </si>
  <si>
    <t>工程量清单与计价表</t>
  </si>
  <si>
    <t>类</t>
  </si>
  <si>
    <t>项目编号</t>
  </si>
  <si>
    <t>工程内容</t>
  </si>
  <si>
    <t>计量
单位</t>
  </si>
  <si>
    <t>工程量</t>
  </si>
  <si>
    <t>金 额(元)</t>
  </si>
  <si>
    <t>备注</t>
  </si>
  <si>
    <t>单价</t>
  </si>
  <si>
    <t>合价</t>
  </si>
  <si>
    <t>原地面打磨</t>
  </si>
  <si>
    <t>房</t>
  </si>
  <si>
    <t>房20-10-3-11</t>
  </si>
  <si>
    <t xml:space="preserve">原场地地面打磨
</t>
  </si>
  <si>
    <t>m2</t>
  </si>
  <si>
    <t>房20-9-7-2</t>
  </si>
  <si>
    <t>冲洗地面</t>
  </si>
  <si>
    <t>分部小计</t>
  </si>
  <si>
    <t>元</t>
  </si>
  <si>
    <t>5mm硅PU塑胶找平层</t>
  </si>
  <si>
    <t>土</t>
  </si>
  <si>
    <t>01-9-4-4换</t>
  </si>
  <si>
    <t xml:space="preserve">硅PU塑胶找平层 2.0mm厚 厚度(mm):5
</t>
  </si>
  <si>
    <t>01-9-4-5换</t>
  </si>
  <si>
    <t>硅PU塑胶找平层 每增0.5mm</t>
  </si>
  <si>
    <t>8mm硅PU塑胶面层</t>
  </si>
  <si>
    <t xml:space="preserve">硅PU塑胶找平层 2.0mm厚 厚度(mm):8
</t>
  </si>
  <si>
    <t>划线</t>
  </si>
  <si>
    <t>市</t>
  </si>
  <si>
    <t>市04-2-5-24</t>
  </si>
  <si>
    <t xml:space="preserve">篮球场划线
</t>
  </si>
  <si>
    <t>围网网片调换</t>
  </si>
  <si>
    <t>房20-1-6-5</t>
  </si>
  <si>
    <t xml:space="preserve">拆除旧网片
</t>
  </si>
  <si>
    <t xml:space="preserve"> 01-6-8-3</t>
  </si>
  <si>
    <t>金属网片</t>
  </si>
  <si>
    <t>围网钢管油漆</t>
  </si>
  <si>
    <t>安</t>
  </si>
  <si>
    <t>安03-12-1-2</t>
  </si>
  <si>
    <t xml:space="preserve">除锈
</t>
  </si>
  <si>
    <t>01-14-4-1系</t>
  </si>
  <si>
    <t>金属面油漆 红丹防锈漆二遍</t>
  </si>
  <si>
    <t xml:space="preserve"> 01-14-4-4换</t>
  </si>
  <si>
    <t xml:space="preserve">金属面 氟碳面漆60μｍ 氟碳面漆(μm):80
</t>
  </si>
  <si>
    <t>01-14-4-5</t>
  </si>
  <si>
    <t>金属面 氟碳面漆 每增减30μｍ</t>
  </si>
  <si>
    <t>灯光调换</t>
  </si>
  <si>
    <t>房20-1-10-34</t>
  </si>
  <si>
    <t xml:space="preserve">拆除旧灯光
</t>
  </si>
  <si>
    <t>盏</t>
  </si>
  <si>
    <t xml:space="preserve">安03-4-12-302
</t>
  </si>
  <si>
    <t xml:space="preserve"> 球场灯光安装</t>
  </si>
  <si>
    <t>套</t>
  </si>
  <si>
    <t>主</t>
  </si>
  <si>
    <t xml:space="preserve">Z25330501@1
</t>
  </si>
  <si>
    <t xml:space="preserve">  球场专用灯（LED 400W）</t>
  </si>
  <si>
    <t>其他</t>
  </si>
  <si>
    <t xml:space="preserve"> 01-13-2-62</t>
  </si>
  <si>
    <t xml:space="preserve">防尘网
</t>
  </si>
  <si>
    <t xml:space="preserve">01-17-1-10
</t>
  </si>
  <si>
    <t xml:space="preserve">  钢管脚手架 </t>
  </si>
  <si>
    <t>临3</t>
  </si>
  <si>
    <t xml:space="preserve">  建筑垃圾外运（10T车）</t>
  </si>
  <si>
    <t>车</t>
  </si>
  <si>
    <t>户外长椅（不锈钢框架+防腐防晒板）</t>
  </si>
  <si>
    <t>合    计</t>
  </si>
  <si>
    <t>工 料 机 汇 总 表</t>
  </si>
  <si>
    <t xml:space="preserve"> </t>
  </si>
  <si>
    <t>编码</t>
  </si>
  <si>
    <t xml:space="preserve"> 名 称</t>
  </si>
  <si>
    <t>单位</t>
  </si>
  <si>
    <t>数量</t>
  </si>
  <si>
    <t>合价(元)</t>
  </si>
  <si>
    <t>00030123</t>
  </si>
  <si>
    <t xml:space="preserve">  架子工 建筑装饰</t>
  </si>
  <si>
    <t>工日</t>
  </si>
  <si>
    <t>2</t>
  </si>
  <si>
    <t>00030131</t>
  </si>
  <si>
    <t xml:space="preserve"> 装饰木工 建筑装饰</t>
  </si>
  <si>
    <t>3</t>
  </si>
  <si>
    <t>00030133</t>
  </si>
  <si>
    <t xml:space="preserve"> 防水工 建筑装饰</t>
  </si>
  <si>
    <t>4</t>
  </si>
  <si>
    <t>00030139</t>
  </si>
  <si>
    <t xml:space="preserve">  油漆工 建筑装饰</t>
  </si>
  <si>
    <t>5</t>
  </si>
  <si>
    <t>00030153</t>
  </si>
  <si>
    <t>其他工 建筑装饰</t>
  </si>
  <si>
    <t>6</t>
  </si>
  <si>
    <t>00050101</t>
  </si>
  <si>
    <t xml:space="preserve">   综合人工 安装</t>
  </si>
  <si>
    <t>7</t>
  </si>
  <si>
    <t>00070103</t>
  </si>
  <si>
    <t xml:space="preserve">  综合人工(土建) 市政</t>
  </si>
  <si>
    <t>8</t>
  </si>
  <si>
    <t>00130125</t>
  </si>
  <si>
    <t>抹灰工 房屋修缮</t>
  </si>
  <si>
    <t>9</t>
  </si>
  <si>
    <t>00130139</t>
  </si>
  <si>
    <t xml:space="preserve">   铁工 房屋修缮</t>
  </si>
  <si>
    <t>10</t>
  </si>
  <si>
    <t>00130145</t>
  </si>
  <si>
    <t xml:space="preserve"> 电工 房屋修缮</t>
  </si>
  <si>
    <t>11</t>
  </si>
  <si>
    <t xml:space="preserve">地脚螺栓 M12  </t>
  </si>
  <si>
    <t>12</t>
  </si>
  <si>
    <t>03018120</t>
  </si>
  <si>
    <t xml:space="preserve">  膨胀螺栓(钢制) M8× 60</t>
  </si>
  <si>
    <t>13</t>
  </si>
  <si>
    <t>03110606</t>
  </si>
  <si>
    <t xml:space="preserve">   铁砂布 0#～2#</t>
  </si>
  <si>
    <t>张</t>
  </si>
  <si>
    <t>14</t>
  </si>
  <si>
    <t>03130115</t>
  </si>
  <si>
    <t xml:space="preserve">  电焊条 J422 Φ4.0</t>
  </si>
  <si>
    <t>kg</t>
  </si>
  <si>
    <t>15</t>
  </si>
  <si>
    <t>03152516</t>
  </si>
  <si>
    <t xml:space="preserve">  镀锌铁丝 18#～22#</t>
  </si>
  <si>
    <t>16</t>
  </si>
  <si>
    <t>05330111</t>
  </si>
  <si>
    <t xml:space="preserve">   竹笆 1000× 2000</t>
  </si>
  <si>
    <t>17</t>
  </si>
  <si>
    <t>09371251@1</t>
  </si>
  <si>
    <t xml:space="preserve">  防尘网</t>
  </si>
  <si>
    <t>18</t>
  </si>
  <si>
    <t xml:space="preserve">  红丹防锈漆</t>
  </si>
  <si>
    <t>19</t>
  </si>
  <si>
    <t xml:space="preserve">  氟碳金属面漆</t>
  </si>
  <si>
    <t>20</t>
  </si>
  <si>
    <t xml:space="preserve"> 水性漆涂料</t>
  </si>
  <si>
    <t>21</t>
  </si>
  <si>
    <t xml:space="preserve"> 13352211@1</t>
  </si>
  <si>
    <t xml:space="preserve">  硅PU塑胶</t>
  </si>
  <si>
    <t>22</t>
  </si>
  <si>
    <t xml:space="preserve"> 13352211@2</t>
  </si>
  <si>
    <t>23</t>
  </si>
  <si>
    <t xml:space="preserve">  油漆溶剂油</t>
  </si>
  <si>
    <t>24</t>
  </si>
  <si>
    <t xml:space="preserve"> 氟碳金属漆稀释剂</t>
  </si>
  <si>
    <t>25</t>
  </si>
  <si>
    <t xml:space="preserve"> 氟碳金属漆固化剂</t>
  </si>
  <si>
    <t>26</t>
  </si>
  <si>
    <t xml:space="preserve">  瓷接头 双路</t>
  </si>
  <si>
    <t>个</t>
  </si>
  <si>
    <t>27</t>
  </si>
  <si>
    <t>33052111@1</t>
  </si>
  <si>
    <t xml:space="preserve"> 金属网片</t>
  </si>
  <si>
    <t>28</t>
  </si>
  <si>
    <t xml:space="preserve">  破布</t>
  </si>
  <si>
    <t>29</t>
  </si>
  <si>
    <t xml:space="preserve">  钢丝刷</t>
  </si>
  <si>
    <t>把</t>
  </si>
  <si>
    <t>30</t>
  </si>
  <si>
    <t xml:space="preserve">  水</t>
  </si>
  <si>
    <t>m3</t>
  </si>
  <si>
    <t>31</t>
  </si>
  <si>
    <t xml:space="preserve">  钢管 Φ48.3× 3.6</t>
  </si>
  <si>
    <t>32</t>
  </si>
  <si>
    <t xml:space="preserve">  钢管底座 Φ48</t>
  </si>
  <si>
    <t>只</t>
  </si>
  <si>
    <t>33</t>
  </si>
  <si>
    <t xml:space="preserve"> 对接扣件 Φ48</t>
  </si>
  <si>
    <t>34</t>
  </si>
  <si>
    <t>迴转扣件 Φ48</t>
  </si>
  <si>
    <t>35</t>
  </si>
  <si>
    <t xml:space="preserve">  直角扣件 Φ48</t>
  </si>
  <si>
    <t>36</t>
  </si>
  <si>
    <t xml:space="preserve">  反光材料 玻璃珠6950</t>
  </si>
  <si>
    <t>37</t>
  </si>
  <si>
    <t>CLFTZ</t>
  </si>
  <si>
    <t xml:space="preserve">  临时材料费</t>
  </si>
  <si>
    <t>38</t>
  </si>
  <si>
    <t>X0045</t>
  </si>
  <si>
    <t xml:space="preserve">  其他材料费</t>
  </si>
  <si>
    <t>39</t>
  </si>
  <si>
    <t xml:space="preserve"> 载重汽车 5t</t>
  </si>
  <si>
    <t>台班</t>
  </si>
  <si>
    <t>40</t>
  </si>
  <si>
    <t xml:space="preserve">  载重汽车 6t</t>
  </si>
  <si>
    <t>41</t>
  </si>
  <si>
    <t xml:space="preserve">  汽车式起重机 8t</t>
  </si>
  <si>
    <t>42</t>
  </si>
  <si>
    <t xml:space="preserve">  划线车</t>
  </si>
  <si>
    <t>43</t>
  </si>
  <si>
    <t xml:space="preserve">  交流弧焊机 32kVA</t>
  </si>
  <si>
    <t>44</t>
  </si>
  <si>
    <t xml:space="preserve"> Z25330501@1</t>
  </si>
  <si>
    <t xml:space="preserve">   球场专用灯（LED 400W）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</si>
</sst>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4">
    <font>
      <sz val="9"/>
      <color theme="1"/>
      <name val="宋体"/>
      <charset val="134"/>
      <scheme val="minor"/>
    </font>
    <font>
      <b/>
      <sz val="24"/>
      <name val="黑体"/>
      <charset val="134"/>
    </font>
    <font>
      <b/>
      <sz val="20"/>
      <name val="黑体"/>
      <charset val="134"/>
    </font>
    <font>
      <sz val="10"/>
      <name val="宋体"/>
      <charset val="134"/>
    </font>
    <font>
      <sz val="9"/>
      <name val="宋体"/>
      <charset val="134"/>
    </font>
    <font>
      <b/>
      <sz val="10"/>
      <name val="宋体"/>
      <charset val="134"/>
    </font>
    <font>
      <u/>
      <sz val="11"/>
      <color rgb="FF0000FF"/>
      <name val="宋体"/>
      <charset val="0"/>
      <scheme val="minor"/>
    </font>
    <font>
      <sz val="9"/>
      <color rgb="FF000000"/>
      <name val="宋体"/>
      <charset val="134"/>
      <scheme val="minor"/>
    </font>
    <font>
      <sz val="9"/>
      <name val="黑体"/>
      <charset val="134"/>
    </font>
    <font>
      <b/>
      <sz val="9"/>
      <name val="宋体"/>
      <charset val="134"/>
    </font>
    <font>
      <u/>
      <sz val="11"/>
      <color rgb="FF800080"/>
      <name val="宋体"/>
      <charset val="0"/>
      <scheme val="minor"/>
    </font>
    <font>
      <sz val="12"/>
      <name val="宋体"/>
      <charset val="134"/>
    </font>
    <font>
      <sz val="11"/>
      <name val="宋体"/>
      <charset val="134"/>
    </font>
    <font>
      <b/>
      <sz val="20"/>
      <name val="宋体"/>
      <charset val="134"/>
    </font>
    <font>
      <b/>
      <sz val="24"/>
      <name val="宋体"/>
      <charset val="134"/>
    </font>
    <font>
      <sz val="14"/>
      <name val="宋体"/>
      <charset val="134"/>
    </font>
    <font>
      <sz val="12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1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3" borderId="19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22" applyNumberFormat="0" applyAlignment="0" applyProtection="0">
      <alignment vertical="center"/>
    </xf>
    <xf numFmtId="0" fontId="24" fillId="5" borderId="23" applyNumberFormat="0" applyAlignment="0" applyProtection="0">
      <alignment vertical="center"/>
    </xf>
    <xf numFmtId="0" fontId="25" fillId="5" borderId="22" applyNumberFormat="0" applyAlignment="0" applyProtection="0">
      <alignment vertical="center"/>
    </xf>
    <xf numFmtId="0" fontId="26" fillId="6" borderId="24" applyNumberFormat="0" applyAlignment="0" applyProtection="0">
      <alignment vertical="center"/>
    </xf>
    <xf numFmtId="0" fontId="27" fillId="0" borderId="25" applyNumberFormat="0" applyFill="0" applyAlignment="0" applyProtection="0">
      <alignment vertical="center"/>
    </xf>
    <xf numFmtId="0" fontId="28" fillId="0" borderId="26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0" fillId="0" borderId="0"/>
  </cellStyleXfs>
  <cellXfs count="67">
    <xf numFmtId="0" fontId="0" fillId="0" borderId="0" xfId="0"/>
    <xf numFmtId="0" fontId="1" fillId="2" borderId="0" xfId="49" applyFont="1" applyFill="1" applyAlignment="1">
      <alignment horizontal="center" vertical="center" wrapText="1"/>
    </xf>
    <xf numFmtId="0" fontId="2" fillId="2" borderId="0" xfId="49" applyFont="1" applyFill="1" applyAlignment="1">
      <alignment horizontal="center" vertical="center" wrapText="1"/>
    </xf>
    <xf numFmtId="0" fontId="2" fillId="2" borderId="0" xfId="49" applyFont="1" applyFill="1" applyAlignment="1">
      <alignment horizontal="right" vertical="center" wrapText="1"/>
    </xf>
    <xf numFmtId="0" fontId="3" fillId="2" borderId="0" xfId="49" applyFont="1" applyFill="1" applyAlignment="1">
      <alignment horizontal="left" wrapText="1"/>
    </xf>
    <xf numFmtId="0" fontId="4" fillId="2" borderId="0" xfId="49" applyFont="1" applyFill="1" applyAlignment="1">
      <alignment horizontal="right" wrapText="1"/>
    </xf>
    <xf numFmtId="0" fontId="3" fillId="2" borderId="0" xfId="49" applyFont="1" applyFill="1" applyAlignment="1">
      <alignment horizontal="center" wrapText="1"/>
    </xf>
    <xf numFmtId="0" fontId="5" fillId="2" borderId="1" xfId="49" applyFont="1" applyFill="1" applyBorder="1" applyAlignment="1">
      <alignment horizontal="center" vertical="center" wrapText="1"/>
    </xf>
    <xf numFmtId="0" fontId="5" fillId="2" borderId="2" xfId="49" applyFont="1" applyFill="1" applyBorder="1" applyAlignment="1">
      <alignment horizontal="center" vertical="center" wrapText="1"/>
    </xf>
    <xf numFmtId="0" fontId="5" fillId="2" borderId="3" xfId="49" applyFont="1" applyFill="1" applyBorder="1" applyAlignment="1">
      <alignment horizontal="center" vertical="center" wrapText="1"/>
    </xf>
    <xf numFmtId="0" fontId="4" fillId="2" borderId="4" xfId="49" applyFont="1" applyFill="1" applyBorder="1" applyAlignment="1">
      <alignment horizontal="center" vertical="center" wrapText="1"/>
    </xf>
    <xf numFmtId="0" fontId="4" fillId="2" borderId="5" xfId="49" applyFont="1" applyFill="1" applyBorder="1" applyAlignment="1">
      <alignment horizontal="left" vertical="center" wrapText="1"/>
    </xf>
    <xf numFmtId="0" fontId="4" fillId="2" borderId="5" xfId="49" applyFont="1" applyFill="1" applyBorder="1" applyAlignment="1">
      <alignment horizontal="right" vertical="center" wrapText="1"/>
    </xf>
    <xf numFmtId="176" fontId="4" fillId="2" borderId="6" xfId="49" applyNumberFormat="1" applyFont="1" applyFill="1" applyBorder="1" applyAlignment="1">
      <alignment horizontal="right" vertical="center" wrapText="1"/>
    </xf>
    <xf numFmtId="176" fontId="4" fillId="2" borderId="5" xfId="49" applyNumberFormat="1" applyFont="1" applyFill="1" applyBorder="1" applyAlignment="1">
      <alignment horizontal="right" vertical="center" wrapText="1"/>
    </xf>
    <xf numFmtId="0" fontId="4" fillId="2" borderId="6" xfId="49" applyFont="1" applyFill="1" applyBorder="1" applyAlignment="1">
      <alignment horizontal="right" vertical="center" wrapText="1"/>
    </xf>
    <xf numFmtId="0" fontId="6" fillId="2" borderId="4" xfId="6" applyNumberFormat="1" applyFill="1" applyBorder="1" applyAlignment="1" applyProtection="1">
      <alignment horizontal="center" vertical="center" wrapText="1"/>
    </xf>
    <xf numFmtId="0" fontId="7" fillId="0" borderId="0" xfId="0" applyFont="1"/>
    <xf numFmtId="0" fontId="4" fillId="2" borderId="7" xfId="49" applyFont="1" applyFill="1" applyBorder="1" applyAlignment="1">
      <alignment horizontal="center" vertical="center" wrapText="1"/>
    </xf>
    <xf numFmtId="0" fontId="8" fillId="2" borderId="8" xfId="49" applyFont="1" applyFill="1" applyBorder="1" applyAlignment="1">
      <alignment horizontal="center" vertical="center" wrapText="1"/>
    </xf>
    <xf numFmtId="0" fontId="4" fillId="2" borderId="8" xfId="49" applyFont="1" applyFill="1" applyBorder="1" applyAlignment="1">
      <alignment horizontal="center" vertical="center" wrapText="1"/>
    </xf>
    <xf numFmtId="176" fontId="9" fillId="2" borderId="9" xfId="49" applyNumberFormat="1" applyFont="1" applyFill="1" applyBorder="1" applyAlignment="1">
      <alignment horizontal="right" vertical="center" wrapText="1"/>
    </xf>
    <xf numFmtId="0" fontId="4" fillId="2" borderId="0" xfId="49" applyFont="1" applyFill="1" applyAlignment="1">
      <alignment horizontal="left" vertical="center" wrapText="1"/>
    </xf>
    <xf numFmtId="0" fontId="4" fillId="2" borderId="0" xfId="49" applyFont="1" applyFill="1" applyAlignment="1">
      <alignment horizontal="center" vertical="center" wrapText="1"/>
    </xf>
    <xf numFmtId="0" fontId="4" fillId="2" borderId="0" xfId="49" applyFont="1" applyFill="1" applyAlignment="1">
      <alignment horizontal="right" vertical="center" wrapText="1"/>
    </xf>
    <xf numFmtId="0" fontId="0" fillId="0" borderId="0" xfId="0" applyAlignment="1">
      <alignment horizontal="center"/>
    </xf>
    <xf numFmtId="0" fontId="5" fillId="2" borderId="4" xfId="49" applyFont="1" applyFill="1" applyBorder="1" applyAlignment="1">
      <alignment horizontal="center" vertical="center" wrapText="1"/>
    </xf>
    <xf numFmtId="0" fontId="5" fillId="2" borderId="5" xfId="49" applyFont="1" applyFill="1" applyBorder="1" applyAlignment="1">
      <alignment horizontal="center" vertical="center" wrapText="1"/>
    </xf>
    <xf numFmtId="0" fontId="9" fillId="2" borderId="4" xfId="49" applyFont="1" applyFill="1" applyBorder="1" applyAlignment="1">
      <alignment horizontal="center" vertical="center" wrapText="1"/>
    </xf>
    <xf numFmtId="0" fontId="9" fillId="2" borderId="5" xfId="49" applyFont="1" applyFill="1" applyBorder="1" applyAlignment="1">
      <alignment horizontal="center" vertical="center" wrapText="1"/>
    </xf>
    <xf numFmtId="0" fontId="4" fillId="2" borderId="5" xfId="49" applyFont="1" applyFill="1" applyBorder="1" applyAlignment="1">
      <alignment horizontal="center" vertical="center" wrapText="1"/>
    </xf>
    <xf numFmtId="0" fontId="4" fillId="2" borderId="4" xfId="49" applyFont="1" applyFill="1" applyBorder="1" applyAlignment="1">
      <alignment horizontal="left" vertical="center" wrapText="1"/>
    </xf>
    <xf numFmtId="0" fontId="4" fillId="2" borderId="10" xfId="49" applyFont="1" applyFill="1" applyBorder="1" applyAlignment="1">
      <alignment horizontal="left" vertical="center" wrapText="1"/>
    </xf>
    <xf numFmtId="0" fontId="4" fillId="2" borderId="11" xfId="49" applyFont="1" applyFill="1" applyBorder="1" applyAlignment="1">
      <alignment horizontal="left" vertical="center" wrapText="1"/>
    </xf>
    <xf numFmtId="0" fontId="4" fillId="2" borderId="12" xfId="49" applyFont="1" applyFill="1" applyBorder="1" applyAlignment="1">
      <alignment horizontal="left" vertical="center" wrapText="1"/>
    </xf>
    <xf numFmtId="0" fontId="10" fillId="2" borderId="5" xfId="6" applyNumberFormat="1" applyFont="1" applyFill="1" applyBorder="1" applyAlignment="1" applyProtection="1">
      <alignment horizontal="left" vertical="center" wrapText="1"/>
    </xf>
    <xf numFmtId="0" fontId="1" fillId="2" borderId="0" xfId="49" applyFont="1" applyFill="1" applyAlignment="1">
      <alignment horizontal="right" vertical="center" wrapText="1"/>
    </xf>
    <xf numFmtId="0" fontId="5" fillId="2" borderId="13" xfId="49" applyFont="1" applyFill="1" applyBorder="1" applyAlignment="1">
      <alignment horizontal="center" vertical="center" wrapText="1"/>
    </xf>
    <xf numFmtId="0" fontId="5" fillId="2" borderId="14" xfId="49" applyFont="1" applyFill="1" applyBorder="1" applyAlignment="1">
      <alignment horizontal="center" vertical="center" wrapText="1"/>
    </xf>
    <xf numFmtId="0" fontId="5" fillId="2" borderId="6" xfId="49" applyFont="1" applyFill="1" applyBorder="1" applyAlignment="1">
      <alignment horizontal="center" vertical="center" wrapText="1"/>
    </xf>
    <xf numFmtId="0" fontId="5" fillId="2" borderId="15" xfId="49" applyFont="1" applyFill="1" applyBorder="1" applyAlignment="1">
      <alignment horizontal="center" vertical="center" wrapText="1"/>
    </xf>
    <xf numFmtId="0" fontId="5" fillId="2" borderId="16" xfId="49" applyFont="1" applyFill="1" applyBorder="1" applyAlignment="1">
      <alignment horizontal="center" vertical="center" wrapText="1"/>
    </xf>
    <xf numFmtId="0" fontId="9" fillId="2" borderId="6" xfId="49" applyFont="1" applyFill="1" applyBorder="1" applyAlignment="1">
      <alignment horizontal="center" vertical="center" wrapText="1"/>
    </xf>
    <xf numFmtId="0" fontId="4" fillId="2" borderId="6" xfId="49" applyFont="1" applyFill="1" applyBorder="1" applyAlignment="1">
      <alignment horizontal="center" vertical="center" wrapText="1"/>
    </xf>
    <xf numFmtId="0" fontId="4" fillId="2" borderId="6" xfId="49" applyFont="1" applyFill="1" applyBorder="1" applyAlignment="1">
      <alignment horizontal="left" vertical="center" wrapText="1"/>
    </xf>
    <xf numFmtId="176" fontId="4" fillId="2" borderId="5" xfId="49" applyNumberFormat="1" applyFont="1" applyFill="1" applyBorder="1" applyAlignment="1">
      <alignment horizontal="left" vertical="center" wrapText="1"/>
    </xf>
    <xf numFmtId="176" fontId="4" fillId="2" borderId="8" xfId="49" applyNumberFormat="1" applyFont="1" applyFill="1" applyBorder="1" applyAlignment="1">
      <alignment horizontal="left" vertical="center" wrapText="1"/>
    </xf>
    <xf numFmtId="0" fontId="4" fillId="2" borderId="9" xfId="49" applyFont="1" applyFill="1" applyBorder="1" applyAlignment="1">
      <alignment horizontal="left" vertical="center" wrapText="1"/>
    </xf>
    <xf numFmtId="0" fontId="4" fillId="2" borderId="0" xfId="49" applyFont="1" applyFill="1" applyAlignment="1">
      <alignment horizontal="left" wrapText="1"/>
    </xf>
    <xf numFmtId="0" fontId="9" fillId="2" borderId="8" xfId="49" applyFont="1" applyFill="1" applyBorder="1" applyAlignment="1">
      <alignment horizontal="right" vertical="center" wrapText="1"/>
    </xf>
    <xf numFmtId="0" fontId="9" fillId="2" borderId="9" xfId="49" applyFont="1" applyFill="1" applyBorder="1" applyAlignment="1">
      <alignment horizontal="right" vertical="center" wrapText="1"/>
    </xf>
    <xf numFmtId="0" fontId="11" fillId="2" borderId="0" xfId="49" applyFont="1" applyFill="1" applyAlignment="1">
      <alignment horizontal="right" vertical="center" wrapText="1"/>
    </xf>
    <xf numFmtId="0" fontId="11" fillId="2" borderId="0" xfId="49" applyFont="1" applyFill="1" applyAlignment="1">
      <alignment horizontal="right" wrapText="1"/>
    </xf>
    <xf numFmtId="0" fontId="11" fillId="2" borderId="17" xfId="49" applyFont="1" applyFill="1" applyBorder="1" applyAlignment="1">
      <alignment horizontal="center" wrapText="1"/>
    </xf>
    <xf numFmtId="0" fontId="11" fillId="2" borderId="0" xfId="49" applyFont="1" applyFill="1" applyAlignment="1">
      <alignment vertical="center" wrapText="1"/>
    </xf>
    <xf numFmtId="0" fontId="11" fillId="2" borderId="11" xfId="49" applyFont="1" applyFill="1" applyBorder="1" applyAlignment="1">
      <alignment horizontal="center" wrapText="1"/>
    </xf>
    <xf numFmtId="0" fontId="12" fillId="2" borderId="0" xfId="49" applyFont="1" applyFill="1" applyAlignment="1">
      <alignment vertical="center" wrapText="1"/>
    </xf>
    <xf numFmtId="0" fontId="3" fillId="2" borderId="18" xfId="49" applyFont="1" applyFill="1" applyBorder="1" applyAlignment="1">
      <alignment horizontal="center" vertical="center" wrapText="1"/>
    </xf>
    <xf numFmtId="0" fontId="3" fillId="2" borderId="0" xfId="49" applyFont="1" applyFill="1" applyAlignment="1">
      <alignment vertical="center" wrapText="1"/>
    </xf>
    <xf numFmtId="0" fontId="2" fillId="2" borderId="0" xfId="49" applyFont="1" applyFill="1" applyAlignment="1">
      <alignment horizontal="center" wrapText="1"/>
    </xf>
    <xf numFmtId="0" fontId="13" fillId="2" borderId="0" xfId="49" applyFont="1" applyFill="1" applyAlignment="1">
      <alignment horizontal="center" wrapText="1"/>
    </xf>
    <xf numFmtId="0" fontId="1" fillId="2" borderId="0" xfId="49" applyFont="1" applyFill="1" applyAlignment="1">
      <alignment horizontal="center" wrapText="1"/>
    </xf>
    <xf numFmtId="0" fontId="14" fillId="2" borderId="0" xfId="49" applyFont="1" applyFill="1" applyAlignment="1">
      <alignment horizontal="center" wrapText="1"/>
    </xf>
    <xf numFmtId="0" fontId="3" fillId="2" borderId="0" xfId="49" applyFont="1" applyFill="1" applyAlignment="1">
      <alignment horizontal="left" vertical="center" wrapText="1"/>
    </xf>
    <xf numFmtId="0" fontId="15" fillId="2" borderId="0" xfId="49" applyFont="1" applyFill="1" applyAlignment="1">
      <alignment horizontal="center" wrapText="1"/>
    </xf>
    <xf numFmtId="0" fontId="15" fillId="2" borderId="0" xfId="49" applyFont="1" applyFill="1" applyAlignment="1">
      <alignment horizontal="center" vertical="center" wrapText="1"/>
    </xf>
    <xf numFmtId="0" fontId="15" fillId="2" borderId="0" xfId="49" applyFont="1" applyFill="1" applyAlignment="1">
      <alignment horizontal="center" vertical="top" wrapText="1"/>
    </xf>
    <xf numFmtId="0" fontId="4" fillId="2" borderId="4" xfId="49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mailto:Z25330501@1%0a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hyperlink" Target="mailto:33052111@1" TargetMode="External"/><Relationship Id="rId1" Type="http://schemas.openxmlformats.org/officeDocument/2006/relationships/hyperlink" Target="mailto:09371251@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"/>
  <sheetViews>
    <sheetView showGridLines="0" topLeftCell="A23" workbookViewId="0">
      <selection activeCell="A2" sqref="A2:F2"/>
    </sheetView>
  </sheetViews>
  <sheetFormatPr defaultColWidth="9" defaultRowHeight="12" outlineLevelRow="5" outlineLevelCol="5"/>
  <cols>
    <col min="1" max="1" width="25.4" customWidth="1"/>
    <col min="2" max="2" width="8.2" customWidth="1"/>
    <col min="3" max="3" width="17" customWidth="1"/>
    <col min="4" max="4" width="16.4" customWidth="1"/>
    <col min="5" max="5" width="8.4" customWidth="1"/>
    <col min="6" max="6" width="25" customWidth="1"/>
  </cols>
  <sheetData>
    <row r="1" ht="114" customHeight="1" spans="1:6">
      <c r="A1" s="59" t="s">
        <v>0</v>
      </c>
      <c r="B1" s="59"/>
      <c r="C1" s="60"/>
      <c r="D1" s="60"/>
      <c r="E1" s="60"/>
      <c r="F1" s="60"/>
    </row>
    <row r="2" ht="110.25" customHeight="1" spans="1:6">
      <c r="A2" s="61" t="s">
        <v>1</v>
      </c>
      <c r="B2" s="61"/>
      <c r="C2" s="62"/>
      <c r="D2" s="62"/>
      <c r="E2" s="62"/>
      <c r="F2" s="62"/>
    </row>
    <row r="3" ht="84" customHeight="1" spans="1:6">
      <c r="A3" s="63"/>
      <c r="B3" s="63"/>
      <c r="C3" s="63"/>
      <c r="D3" s="63"/>
      <c r="E3" s="63"/>
      <c r="F3" s="63"/>
    </row>
    <row r="4" ht="212.25" customHeight="1" spans="1:6">
      <c r="A4" s="64"/>
      <c r="B4" s="64"/>
      <c r="C4" s="64"/>
      <c r="D4" s="64"/>
      <c r="E4" s="64"/>
      <c r="F4" s="64"/>
    </row>
    <row r="5" ht="57" customHeight="1" spans="1:6">
      <c r="A5" s="65"/>
      <c r="B5" s="65"/>
      <c r="C5" s="65"/>
      <c r="D5" s="65"/>
      <c r="E5" s="65"/>
      <c r="F5" s="65"/>
    </row>
    <row r="6" ht="57" customHeight="1" spans="1:6">
      <c r="A6" s="66"/>
      <c r="B6" s="66"/>
      <c r="C6" s="66"/>
      <c r="D6" s="66"/>
      <c r="E6" s="66"/>
      <c r="F6" s="66"/>
    </row>
  </sheetData>
  <mergeCells count="7">
    <mergeCell ref="A1:F1"/>
    <mergeCell ref="A2:F2"/>
    <mergeCell ref="B3:C3"/>
    <mergeCell ref="D3:E3"/>
    <mergeCell ref="A4:F4"/>
    <mergeCell ref="A5:F5"/>
    <mergeCell ref="A6:F6"/>
  </mergeCells>
  <printOptions horizontalCentered="1"/>
  <pageMargins left="0.584722222222222" right="0.584722222222222" top="0.59375" bottom="0" header="0.59375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3"/>
  <sheetViews>
    <sheetView showGridLines="0" topLeftCell="A4" workbookViewId="0">
      <selection activeCell="C4" sqref="C4:F4"/>
    </sheetView>
  </sheetViews>
  <sheetFormatPr defaultColWidth="9" defaultRowHeight="12" outlineLevelCol="6"/>
  <cols>
    <col min="1" max="1" width="19" customWidth="1"/>
    <col min="2" max="2" width="8.6" customWidth="1"/>
    <col min="3" max="3" width="13.4" customWidth="1"/>
    <col min="4" max="4" width="14.6" customWidth="1"/>
    <col min="5" max="5" width="14.4" customWidth="1"/>
    <col min="6" max="6" width="20.4" customWidth="1"/>
    <col min="7" max="7" width="10" customWidth="1"/>
  </cols>
  <sheetData>
    <row r="1" ht="44.25" customHeight="1" spans="1:7">
      <c r="A1" s="51" t="s">
        <v>2</v>
      </c>
      <c r="B1" s="51"/>
      <c r="C1" s="51"/>
      <c r="D1" s="51"/>
      <c r="E1" s="51"/>
      <c r="F1" s="51"/>
      <c r="G1" s="51"/>
    </row>
    <row r="2" ht="76.5" customHeight="1" spans="1:7">
      <c r="A2" s="1" t="s">
        <v>3</v>
      </c>
      <c r="B2" s="1"/>
      <c r="C2" s="1"/>
      <c r="D2" s="1"/>
      <c r="E2" s="1"/>
      <c r="F2" s="1"/>
      <c r="G2" s="1"/>
    </row>
    <row r="3" ht="66.75" customHeight="1" spans="1:7">
      <c r="A3" s="52" t="s">
        <v>4</v>
      </c>
      <c r="B3" s="52"/>
      <c r="C3" s="53"/>
      <c r="D3" s="53"/>
      <c r="E3" s="53"/>
      <c r="F3" s="53"/>
      <c r="G3" s="54"/>
    </row>
    <row r="4" ht="76.5" customHeight="1" spans="1:7">
      <c r="A4" s="52" t="s">
        <v>5</v>
      </c>
      <c r="B4" s="52"/>
      <c r="C4" s="55" t="s">
        <v>0</v>
      </c>
      <c r="D4" s="55"/>
      <c r="E4" s="55"/>
      <c r="F4" s="55"/>
      <c r="G4" s="54"/>
    </row>
    <row r="5" ht="64.5" customHeight="1" spans="1:7">
      <c r="A5" s="52" t="s">
        <v>6</v>
      </c>
      <c r="B5" s="52"/>
      <c r="C5" s="55">
        <f>报价汇总表!G19</f>
        <v>0</v>
      </c>
      <c r="D5" s="55"/>
      <c r="E5" s="55"/>
      <c r="F5" s="55"/>
      <c r="G5" s="56"/>
    </row>
    <row r="6" ht="29.25" customHeight="1" spans="1:7">
      <c r="A6" s="52" t="s">
        <v>7</v>
      </c>
      <c r="B6" s="52"/>
      <c r="C6" s="55"/>
      <c r="D6" s="55"/>
      <c r="E6" s="55"/>
      <c r="F6" s="55"/>
      <c r="G6" s="56"/>
    </row>
    <row r="7" ht="64.5" customHeight="1" spans="1:7">
      <c r="A7" s="52" t="s">
        <v>8</v>
      </c>
      <c r="B7" s="52"/>
      <c r="C7" s="55"/>
      <c r="D7" s="55"/>
      <c r="E7" s="55"/>
      <c r="F7" s="55"/>
      <c r="G7" s="54"/>
    </row>
    <row r="8" ht="18.75" customHeight="1" spans="1:7">
      <c r="A8" s="52"/>
      <c r="B8" s="52"/>
      <c r="C8" s="57" t="s">
        <v>9</v>
      </c>
      <c r="D8" s="57"/>
      <c r="E8" s="57"/>
      <c r="F8" s="57"/>
      <c r="G8" s="58"/>
    </row>
    <row r="9" ht="63.75" customHeight="1" spans="1:7">
      <c r="A9" s="52" t="s">
        <v>10</v>
      </c>
      <c r="B9" s="52"/>
      <c r="C9" s="53"/>
      <c r="D9" s="53"/>
      <c r="E9" s="53"/>
      <c r="F9" s="53"/>
      <c r="G9" s="54"/>
    </row>
    <row r="10" ht="18.75" customHeight="1" spans="1:7">
      <c r="A10" s="52"/>
      <c r="B10" s="52"/>
      <c r="C10" s="57" t="s">
        <v>11</v>
      </c>
      <c r="D10" s="57"/>
      <c r="E10" s="57"/>
      <c r="F10" s="57"/>
      <c r="G10" s="58"/>
    </row>
    <row r="11" ht="63.75" customHeight="1" spans="1:7">
      <c r="A11" s="52" t="s">
        <v>12</v>
      </c>
      <c r="B11" s="52"/>
      <c r="C11" s="53"/>
      <c r="D11" s="53"/>
      <c r="E11" s="53"/>
      <c r="F11" s="53"/>
      <c r="G11" s="54"/>
    </row>
    <row r="12" ht="18.75" customHeight="1" spans="1:7">
      <c r="A12" s="52"/>
      <c r="B12" s="52"/>
      <c r="C12" s="57" t="s">
        <v>13</v>
      </c>
      <c r="D12" s="57"/>
      <c r="E12" s="57"/>
      <c r="F12" s="57"/>
      <c r="G12" s="58"/>
    </row>
    <row r="13" ht="63" customHeight="1" spans="1:7">
      <c r="A13" s="52" t="s">
        <v>14</v>
      </c>
      <c r="B13" s="52"/>
      <c r="C13" s="53"/>
      <c r="D13" s="53"/>
      <c r="E13" s="53"/>
      <c r="F13" s="53"/>
      <c r="G13" s="54"/>
    </row>
  </sheetData>
  <mergeCells count="24">
    <mergeCell ref="A1:G1"/>
    <mergeCell ref="A2:G2"/>
    <mergeCell ref="A3:B3"/>
    <mergeCell ref="C3:F3"/>
    <mergeCell ref="A4:B4"/>
    <mergeCell ref="C4:F4"/>
    <mergeCell ref="A5:B5"/>
    <mergeCell ref="C5:F5"/>
    <mergeCell ref="A6:B6"/>
    <mergeCell ref="C6:F6"/>
    <mergeCell ref="A7:B7"/>
    <mergeCell ref="C7:F7"/>
    <mergeCell ref="A8:B8"/>
    <mergeCell ref="C8:F8"/>
    <mergeCell ref="A9:B9"/>
    <mergeCell ref="C9:F9"/>
    <mergeCell ref="A10:B10"/>
    <mergeCell ref="C10:F10"/>
    <mergeCell ref="A11:B11"/>
    <mergeCell ref="C11:F11"/>
    <mergeCell ref="A12:B12"/>
    <mergeCell ref="C12:F12"/>
    <mergeCell ref="A13:B13"/>
    <mergeCell ref="C13:F13"/>
  </mergeCells>
  <printOptions horizontalCentered="1"/>
  <pageMargins left="0.584722222222222" right="0.584722222222222" top="0.59375" bottom="0" header="0.59375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4"/>
  <sheetViews>
    <sheetView showGridLines="0" zoomScale="80" zoomScaleNormal="80" workbookViewId="0">
      <selection activeCell="G20" sqref="G20:H20"/>
    </sheetView>
  </sheetViews>
  <sheetFormatPr defaultColWidth="9" defaultRowHeight="12" outlineLevelCol="7"/>
  <cols>
    <col min="1" max="1" width="9.8" customWidth="1"/>
    <col min="2" max="2" width="53.8" customWidth="1"/>
    <col min="3" max="3" width="8.2" customWidth="1"/>
    <col min="4" max="4" width="30.5555555555556" customWidth="1"/>
    <col min="5" max="5" width="8.2" customWidth="1"/>
    <col min="6" max="6" width="20" customWidth="1"/>
    <col min="7" max="7" width="7.4" customWidth="1"/>
    <col min="8" max="8" width="18.6" customWidth="1"/>
  </cols>
  <sheetData>
    <row r="1" ht="48" customHeight="1" spans="1:8">
      <c r="A1" s="1" t="s">
        <v>15</v>
      </c>
      <c r="B1" s="1"/>
      <c r="C1" s="1"/>
      <c r="D1" s="36"/>
      <c r="E1" s="1"/>
      <c r="F1" s="36"/>
      <c r="G1" s="36"/>
      <c r="H1" s="36"/>
    </row>
    <row r="2" ht="25.5" customHeight="1" spans="1:8">
      <c r="A2" s="4" t="s">
        <v>16</v>
      </c>
      <c r="B2" s="4"/>
      <c r="C2" s="4"/>
      <c r="D2" s="48"/>
      <c r="E2" s="4"/>
      <c r="F2" s="48"/>
      <c r="G2" s="48"/>
      <c r="H2" s="5" t="s">
        <v>17</v>
      </c>
    </row>
    <row r="3" ht="24" customHeight="1" spans="1:8">
      <c r="A3" s="7" t="s">
        <v>18</v>
      </c>
      <c r="B3" s="8" t="s">
        <v>19</v>
      </c>
      <c r="C3" s="8" t="s">
        <v>20</v>
      </c>
      <c r="D3" s="8"/>
      <c r="E3" s="8" t="s">
        <v>21</v>
      </c>
      <c r="F3" s="8"/>
      <c r="G3" s="9" t="s">
        <v>22</v>
      </c>
      <c r="H3" s="9"/>
    </row>
    <row r="4" ht="45" customHeight="1" spans="1:8">
      <c r="A4" s="10" t="s">
        <v>23</v>
      </c>
      <c r="B4" s="11" t="s">
        <v>24</v>
      </c>
      <c r="C4" s="11" t="s">
        <v>25</v>
      </c>
      <c r="D4" s="11"/>
      <c r="E4" s="12"/>
      <c r="F4" s="12"/>
      <c r="G4" s="15">
        <f>工程量清单与计价表!I46</f>
        <v>0</v>
      </c>
      <c r="H4" s="15"/>
    </row>
    <row r="5" ht="21" customHeight="1" spans="1:8">
      <c r="A5" s="10" t="s">
        <v>26</v>
      </c>
      <c r="B5" s="11" t="s">
        <v>27</v>
      </c>
      <c r="C5" s="11" t="s">
        <v>28</v>
      </c>
      <c r="D5" s="11"/>
      <c r="E5" s="12"/>
      <c r="F5" s="12"/>
      <c r="G5" s="15">
        <v>0</v>
      </c>
      <c r="H5" s="15"/>
    </row>
    <row r="6" ht="21" customHeight="1" spans="1:8">
      <c r="A6" s="10">
        <v>1.2</v>
      </c>
      <c r="B6" s="11" t="s">
        <v>29</v>
      </c>
      <c r="C6" s="11" t="s">
        <v>30</v>
      </c>
      <c r="D6" s="11"/>
      <c r="E6" s="12"/>
      <c r="F6" s="12"/>
      <c r="G6" s="15">
        <v>0</v>
      </c>
      <c r="H6" s="15"/>
    </row>
    <row r="7" ht="21" customHeight="1" spans="1:8">
      <c r="A7" s="10">
        <v>1.3</v>
      </c>
      <c r="B7" s="11" t="s">
        <v>31</v>
      </c>
      <c r="C7" s="11" t="s">
        <v>32</v>
      </c>
      <c r="D7" s="11"/>
      <c r="E7" s="12"/>
      <c r="F7" s="12"/>
      <c r="G7" s="15">
        <v>0</v>
      </c>
      <c r="H7" s="15"/>
    </row>
    <row r="8" ht="21" customHeight="1" spans="1:8">
      <c r="A8" s="10">
        <v>1.4</v>
      </c>
      <c r="B8" s="11" t="s">
        <v>33</v>
      </c>
      <c r="C8" s="11" t="s">
        <v>34</v>
      </c>
      <c r="D8" s="11"/>
      <c r="E8" s="12"/>
      <c r="F8" s="12"/>
      <c r="G8" s="15">
        <v>0</v>
      </c>
      <c r="H8" s="15"/>
    </row>
    <row r="9" ht="21" customHeight="1" spans="1:8">
      <c r="A9" s="10">
        <v>1.5</v>
      </c>
      <c r="B9" s="11" t="s">
        <v>35</v>
      </c>
      <c r="C9" s="11" t="s">
        <v>36</v>
      </c>
      <c r="D9" s="11"/>
      <c r="E9" s="12"/>
      <c r="F9" s="12"/>
      <c r="G9" s="15"/>
      <c r="H9" s="15"/>
    </row>
    <row r="10" ht="21" customHeight="1" spans="1:8">
      <c r="A10" s="10">
        <v>2</v>
      </c>
      <c r="B10" s="11" t="s">
        <v>37</v>
      </c>
      <c r="C10" s="11" t="s">
        <v>27</v>
      </c>
      <c r="D10" s="11"/>
      <c r="E10" s="12"/>
      <c r="F10" s="12"/>
      <c r="G10" s="15">
        <v>0</v>
      </c>
      <c r="H10" s="15"/>
    </row>
    <row r="11" ht="21" customHeight="1" spans="1:8">
      <c r="A11" s="10">
        <v>3</v>
      </c>
      <c r="B11" s="11" t="s">
        <v>38</v>
      </c>
      <c r="C11" s="11" t="s">
        <v>24</v>
      </c>
      <c r="D11" s="11"/>
      <c r="E11" s="12"/>
      <c r="F11" s="12"/>
      <c r="G11" s="15">
        <v>0</v>
      </c>
      <c r="H11" s="15"/>
    </row>
    <row r="12" ht="21" customHeight="1" spans="1:8">
      <c r="A12" s="10">
        <v>4</v>
      </c>
      <c r="B12" s="11" t="s">
        <v>39</v>
      </c>
      <c r="C12" s="11" t="s">
        <v>40</v>
      </c>
      <c r="D12" s="11"/>
      <c r="E12" s="12"/>
      <c r="F12" s="12"/>
      <c r="G12" s="15"/>
      <c r="H12" s="15"/>
    </row>
    <row r="13" ht="21" customHeight="1" spans="1:8">
      <c r="A13" s="10">
        <v>5</v>
      </c>
      <c r="B13" s="11" t="s">
        <v>41</v>
      </c>
      <c r="C13" s="11" t="s">
        <v>42</v>
      </c>
      <c r="D13" s="11"/>
      <c r="E13" s="12"/>
      <c r="F13" s="12"/>
      <c r="G13" s="15"/>
      <c r="H13" s="15"/>
    </row>
    <row r="14" ht="39" customHeight="1" spans="1:8">
      <c r="A14" s="10">
        <v>6</v>
      </c>
      <c r="B14" s="11" t="s">
        <v>43</v>
      </c>
      <c r="C14" s="11" t="s">
        <v>44</v>
      </c>
      <c r="D14" s="11"/>
      <c r="E14" s="12"/>
      <c r="F14" s="12"/>
      <c r="G14" s="15">
        <f>G4</f>
        <v>0</v>
      </c>
      <c r="H14" s="15"/>
    </row>
    <row r="15" ht="21" customHeight="1" spans="1:8">
      <c r="A15" s="10">
        <v>7</v>
      </c>
      <c r="B15" s="11" t="s">
        <v>45</v>
      </c>
      <c r="C15" s="11" t="s">
        <v>45</v>
      </c>
      <c r="D15" s="11"/>
      <c r="E15" s="12"/>
      <c r="F15" s="12"/>
      <c r="G15" s="15"/>
      <c r="H15" s="15"/>
    </row>
    <row r="16" ht="21" customHeight="1" spans="1:8">
      <c r="A16" s="10">
        <v>8</v>
      </c>
      <c r="B16" s="11" t="s">
        <v>46</v>
      </c>
      <c r="C16" s="11" t="s">
        <v>47</v>
      </c>
      <c r="D16" s="11"/>
      <c r="E16" s="12">
        <v>9</v>
      </c>
      <c r="F16" s="12"/>
      <c r="G16" s="15">
        <f>G14*0.09</f>
        <v>0</v>
      </c>
      <c r="H16" s="15"/>
    </row>
    <row r="17" ht="21" customHeight="1" spans="1:8">
      <c r="A17" s="10">
        <v>9</v>
      </c>
      <c r="B17" s="11" t="s">
        <v>48</v>
      </c>
      <c r="C17" s="11" t="s">
        <v>48</v>
      </c>
      <c r="D17" s="11"/>
      <c r="E17" s="12"/>
      <c r="F17" s="12"/>
      <c r="G17" s="15"/>
      <c r="H17" s="15"/>
    </row>
    <row r="18" ht="21" customHeight="1" spans="1:8">
      <c r="A18" s="10">
        <v>10</v>
      </c>
      <c r="B18" s="11" t="s">
        <v>49</v>
      </c>
      <c r="C18" s="11" t="s">
        <v>50</v>
      </c>
      <c r="D18" s="11"/>
      <c r="E18" s="12"/>
      <c r="F18" s="12"/>
      <c r="G18" s="15"/>
      <c r="H18" s="15"/>
    </row>
    <row r="19" ht="41" customHeight="1" spans="1:8">
      <c r="A19" s="10">
        <v>11</v>
      </c>
      <c r="B19" s="11" t="s">
        <v>51</v>
      </c>
      <c r="C19" s="11" t="s">
        <v>52</v>
      </c>
      <c r="D19" s="11"/>
      <c r="E19" s="12"/>
      <c r="F19" s="12"/>
      <c r="G19" s="15">
        <f>G16+G14</f>
        <v>0</v>
      </c>
      <c r="H19" s="15"/>
    </row>
    <row r="20" ht="21" customHeight="1" spans="1:8">
      <c r="A20" s="10"/>
      <c r="B20" s="11"/>
      <c r="C20" s="11"/>
      <c r="D20" s="11"/>
      <c r="E20" s="12"/>
      <c r="F20" s="12"/>
      <c r="G20" s="15"/>
      <c r="H20" s="15"/>
    </row>
    <row r="21" ht="21" customHeight="1" spans="1:8">
      <c r="A21" s="10"/>
      <c r="B21" s="11"/>
      <c r="C21" s="11"/>
      <c r="D21" s="11"/>
      <c r="E21" s="12"/>
      <c r="F21" s="12"/>
      <c r="G21" s="15"/>
      <c r="H21" s="15"/>
    </row>
    <row r="22" ht="21" customHeight="1" spans="1:8">
      <c r="A22" s="10"/>
      <c r="B22" s="11"/>
      <c r="C22" s="11"/>
      <c r="D22" s="11"/>
      <c r="E22" s="12"/>
      <c r="F22" s="12"/>
      <c r="G22" s="15"/>
      <c r="H22" s="15"/>
    </row>
    <row r="23" ht="18" customHeight="1" spans="1:8">
      <c r="A23" s="18"/>
      <c r="B23" s="20"/>
      <c r="C23" s="49"/>
      <c r="D23" s="49"/>
      <c r="E23" s="49"/>
      <c r="F23" s="49"/>
      <c r="G23" s="50"/>
      <c r="H23" s="50"/>
    </row>
    <row r="24" ht="18" customHeight="1" spans="1:8">
      <c r="A24" s="22"/>
      <c r="B24" s="22"/>
      <c r="C24" s="22"/>
      <c r="D24" s="24"/>
      <c r="E24" s="22"/>
      <c r="F24" s="24"/>
      <c r="G24" s="24"/>
      <c r="H24" s="24" t="s">
        <v>46</v>
      </c>
    </row>
  </sheetData>
  <mergeCells count="69">
    <mergeCell ref="A1:H1"/>
    <mergeCell ref="A2:E2"/>
    <mergeCell ref="F2:G2"/>
    <mergeCell ref="C3:D3"/>
    <mergeCell ref="E3:F3"/>
    <mergeCell ref="G3:H3"/>
    <mergeCell ref="C4:D4"/>
    <mergeCell ref="E4:F4"/>
    <mergeCell ref="G4:H4"/>
    <mergeCell ref="C5:D5"/>
    <mergeCell ref="E5:F5"/>
    <mergeCell ref="G5:H5"/>
    <mergeCell ref="C6:D6"/>
    <mergeCell ref="E6:F6"/>
    <mergeCell ref="G6:H6"/>
    <mergeCell ref="C7:D7"/>
    <mergeCell ref="E7:F7"/>
    <mergeCell ref="G7:H7"/>
    <mergeCell ref="C8:D8"/>
    <mergeCell ref="E8:F8"/>
    <mergeCell ref="G8:H8"/>
    <mergeCell ref="C9:D9"/>
    <mergeCell ref="E9:F9"/>
    <mergeCell ref="G9:H9"/>
    <mergeCell ref="C10:D10"/>
    <mergeCell ref="E10:F10"/>
    <mergeCell ref="G10:H10"/>
    <mergeCell ref="C11:D11"/>
    <mergeCell ref="E11:F11"/>
    <mergeCell ref="G11:H11"/>
    <mergeCell ref="C12:D12"/>
    <mergeCell ref="E12:F12"/>
    <mergeCell ref="G12:H12"/>
    <mergeCell ref="C13:D13"/>
    <mergeCell ref="E13:F13"/>
    <mergeCell ref="G13:H13"/>
    <mergeCell ref="C14:D14"/>
    <mergeCell ref="E14:F14"/>
    <mergeCell ref="G14:H14"/>
    <mergeCell ref="C15:D15"/>
    <mergeCell ref="E15:F15"/>
    <mergeCell ref="G15:H15"/>
    <mergeCell ref="C16:D16"/>
    <mergeCell ref="E16:F16"/>
    <mergeCell ref="G16:H16"/>
    <mergeCell ref="C17:D17"/>
    <mergeCell ref="E17:F17"/>
    <mergeCell ref="G17:H17"/>
    <mergeCell ref="C18:D18"/>
    <mergeCell ref="E18:F18"/>
    <mergeCell ref="G18:H18"/>
    <mergeCell ref="C19:D19"/>
    <mergeCell ref="E19:F19"/>
    <mergeCell ref="G19:H19"/>
    <mergeCell ref="C20:D20"/>
    <mergeCell ref="E20:F20"/>
    <mergeCell ref="G20:H20"/>
    <mergeCell ref="C21:D21"/>
    <mergeCell ref="E21:F21"/>
    <mergeCell ref="G21:H21"/>
    <mergeCell ref="C22:D22"/>
    <mergeCell ref="E22:F22"/>
    <mergeCell ref="G22:H22"/>
    <mergeCell ref="A23:B23"/>
    <mergeCell ref="C23:D23"/>
    <mergeCell ref="E23:F23"/>
    <mergeCell ref="G23:H23"/>
    <mergeCell ref="A24:E24"/>
    <mergeCell ref="F24:G24"/>
  </mergeCells>
  <printOptions horizontalCentered="1"/>
  <pageMargins left="0.397222222222222" right="0.00138888888888889" top="0.59375" bottom="0" header="0.59375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7"/>
  <sheetViews>
    <sheetView showGridLines="0" tabSelected="1" topLeftCell="A27" workbookViewId="0">
      <selection activeCell="D38" sqref="D38"/>
    </sheetView>
  </sheetViews>
  <sheetFormatPr defaultColWidth="9" defaultRowHeight="25" customHeight="1"/>
  <cols>
    <col min="1" max="1" width="7" customWidth="1"/>
    <col min="2" max="2" width="8.11111111111111" customWidth="1"/>
    <col min="3" max="3" width="17" customWidth="1"/>
    <col min="4" max="4" width="37" customWidth="1"/>
    <col min="5" max="5" width="11.4444444444444" style="25" customWidth="1"/>
    <col min="6" max="6" width="12.4444444444444" style="25" customWidth="1"/>
    <col min="7" max="7" width="0.2" customWidth="1"/>
    <col min="8" max="8" width="11.6666666666667" customWidth="1"/>
    <col min="9" max="9" width="4.2" customWidth="1"/>
    <col min="10" max="10" width="7" customWidth="1"/>
    <col min="11" max="11" width="12.5555555555556" customWidth="1"/>
  </cols>
  <sheetData>
    <row r="1" customHeight="1" spans="1:11">
      <c r="A1" s="1" t="s">
        <v>53</v>
      </c>
      <c r="B1" s="1"/>
      <c r="C1" s="1"/>
      <c r="D1" s="1"/>
      <c r="E1" s="1"/>
      <c r="F1" s="1"/>
      <c r="G1" s="1"/>
      <c r="H1" s="1"/>
      <c r="I1" s="1"/>
      <c r="J1" s="36"/>
      <c r="K1" s="36"/>
    </row>
    <row r="2" customHeight="1" spans="1:11">
      <c r="A2" s="4" t="s">
        <v>16</v>
      </c>
      <c r="B2" s="4"/>
      <c r="C2" s="4"/>
      <c r="D2" s="4"/>
      <c r="E2" s="6"/>
      <c r="F2" s="6"/>
      <c r="G2" s="4"/>
      <c r="H2" s="4"/>
      <c r="I2" s="4"/>
      <c r="J2" s="5" t="s">
        <v>17</v>
      </c>
      <c r="K2" s="5"/>
    </row>
    <row r="3" customHeight="1" spans="1:11">
      <c r="A3" s="7" t="s">
        <v>18</v>
      </c>
      <c r="B3" s="8" t="s">
        <v>54</v>
      </c>
      <c r="C3" s="8" t="s">
        <v>55</v>
      </c>
      <c r="D3" s="8" t="s">
        <v>56</v>
      </c>
      <c r="E3" s="8" t="s">
        <v>57</v>
      </c>
      <c r="F3" s="8" t="s">
        <v>58</v>
      </c>
      <c r="G3" s="8" t="s">
        <v>59</v>
      </c>
      <c r="H3" s="8"/>
      <c r="I3" s="8"/>
      <c r="J3" s="8"/>
      <c r="K3" s="9" t="s">
        <v>60</v>
      </c>
    </row>
    <row r="4" customHeight="1" spans="1:11">
      <c r="A4" s="26"/>
      <c r="B4" s="27"/>
      <c r="C4" s="27"/>
      <c r="D4" s="27"/>
      <c r="E4" s="27"/>
      <c r="F4" s="27"/>
      <c r="G4" s="27" t="s">
        <v>61</v>
      </c>
      <c r="H4" s="27"/>
      <c r="I4" s="37" t="s">
        <v>62</v>
      </c>
      <c r="J4" s="38"/>
      <c r="K4" s="39"/>
    </row>
    <row r="5" customHeight="1" spans="1:11">
      <c r="A5" s="26"/>
      <c r="B5" s="27"/>
      <c r="C5" s="27"/>
      <c r="D5" s="27"/>
      <c r="E5" s="27"/>
      <c r="F5" s="27"/>
      <c r="G5" s="27"/>
      <c r="H5" s="27"/>
      <c r="I5" s="40"/>
      <c r="J5" s="41"/>
      <c r="K5" s="39"/>
    </row>
    <row r="6" customHeight="1" spans="1:11">
      <c r="A6" s="28" t="s">
        <v>63</v>
      </c>
      <c r="B6" s="29"/>
      <c r="C6" s="29"/>
      <c r="D6" s="29"/>
      <c r="E6" s="29"/>
      <c r="F6" s="29"/>
      <c r="G6" s="29"/>
      <c r="H6" s="29"/>
      <c r="I6" s="29"/>
      <c r="J6" s="29"/>
      <c r="K6" s="42"/>
    </row>
    <row r="7" customHeight="1" spans="1:11">
      <c r="A7" s="10">
        <v>1</v>
      </c>
      <c r="B7" s="11" t="s">
        <v>64</v>
      </c>
      <c r="C7" s="11" t="s">
        <v>65</v>
      </c>
      <c r="D7" s="11" t="s">
        <v>66</v>
      </c>
      <c r="E7" s="30" t="s">
        <v>67</v>
      </c>
      <c r="F7" s="30">
        <v>675.3</v>
      </c>
      <c r="G7" s="12">
        <v>0</v>
      </c>
      <c r="H7" s="12"/>
      <c r="I7" s="12">
        <f>G7*F7</f>
        <v>0</v>
      </c>
      <c r="J7" s="12"/>
      <c r="K7" s="43"/>
    </row>
    <row r="8" customHeight="1" spans="1:11">
      <c r="A8" s="10">
        <v>2</v>
      </c>
      <c r="B8" s="11" t="s">
        <v>64</v>
      </c>
      <c r="C8" s="11" t="s">
        <v>68</v>
      </c>
      <c r="D8" s="11" t="s">
        <v>69</v>
      </c>
      <c r="E8" s="30" t="s">
        <v>67</v>
      </c>
      <c r="F8" s="30">
        <v>675.3</v>
      </c>
      <c r="G8" s="12">
        <v>0</v>
      </c>
      <c r="H8" s="12"/>
      <c r="I8" s="12">
        <f>G8*F8</f>
        <v>0</v>
      </c>
      <c r="J8" s="12"/>
      <c r="K8" s="43"/>
    </row>
    <row r="9" customFormat="1" customHeight="1" spans="1:11">
      <c r="A9" s="31"/>
      <c r="B9" s="32" t="s">
        <v>70</v>
      </c>
      <c r="C9" s="33"/>
      <c r="D9" s="34"/>
      <c r="E9" s="30" t="s">
        <v>71</v>
      </c>
      <c r="F9" s="30"/>
      <c r="G9" s="11"/>
      <c r="H9" s="11"/>
      <c r="I9" s="11">
        <f>I8+I7</f>
        <v>0</v>
      </c>
      <c r="J9" s="11"/>
      <c r="K9" s="44"/>
    </row>
    <row r="10" customFormat="1" customHeight="1" spans="1:11">
      <c r="A10" s="28" t="s">
        <v>72</v>
      </c>
      <c r="B10" s="29"/>
      <c r="C10" s="29"/>
      <c r="D10" s="29"/>
      <c r="E10" s="29"/>
      <c r="F10" s="29"/>
      <c r="G10" s="29"/>
      <c r="H10" s="29"/>
      <c r="I10" s="29"/>
      <c r="J10" s="29"/>
      <c r="K10" s="42"/>
    </row>
    <row r="11" customFormat="1" customHeight="1" spans="1:11">
      <c r="A11" s="10">
        <v>1</v>
      </c>
      <c r="B11" s="11" t="s">
        <v>73</v>
      </c>
      <c r="C11" s="17" t="s">
        <v>74</v>
      </c>
      <c r="D11" s="11" t="s">
        <v>75</v>
      </c>
      <c r="E11" s="30" t="s">
        <v>67</v>
      </c>
      <c r="F11" s="30">
        <v>675.3</v>
      </c>
      <c r="G11" s="12">
        <v>0</v>
      </c>
      <c r="H11" s="12"/>
      <c r="I11" s="14">
        <f t="shared" ref="I11:I16" si="0">G11*F11</f>
        <v>0</v>
      </c>
      <c r="J11" s="14"/>
      <c r="K11" s="43"/>
    </row>
    <row r="12" customFormat="1" customHeight="1" spans="1:11">
      <c r="A12" s="10">
        <v>2</v>
      </c>
      <c r="B12" s="11" t="s">
        <v>73</v>
      </c>
      <c r="C12" s="11" t="s">
        <v>76</v>
      </c>
      <c r="D12" s="11" t="s">
        <v>77</v>
      </c>
      <c r="E12" s="30" t="s">
        <v>67</v>
      </c>
      <c r="F12" s="30">
        <v>675.3</v>
      </c>
      <c r="G12" s="12">
        <v>0</v>
      </c>
      <c r="H12" s="12"/>
      <c r="I12" s="14">
        <f t="shared" si="0"/>
        <v>0</v>
      </c>
      <c r="J12" s="14"/>
      <c r="K12" s="43"/>
    </row>
    <row r="13" customFormat="1" customHeight="1" spans="1:11">
      <c r="A13" s="31"/>
      <c r="B13" s="32" t="s">
        <v>70</v>
      </c>
      <c r="C13" s="33"/>
      <c r="D13" s="34"/>
      <c r="E13" s="30" t="s">
        <v>71</v>
      </c>
      <c r="F13" s="30"/>
      <c r="G13" s="11"/>
      <c r="H13" s="11"/>
      <c r="I13" s="45">
        <f>I12+I11</f>
        <v>0</v>
      </c>
      <c r="J13" s="45"/>
      <c r="K13" s="44"/>
    </row>
    <row r="14" customFormat="1" customHeight="1" spans="1:11">
      <c r="A14" s="28" t="s">
        <v>78</v>
      </c>
      <c r="B14" s="29"/>
      <c r="C14" s="29"/>
      <c r="D14" s="29"/>
      <c r="E14" s="29"/>
      <c r="F14" s="29"/>
      <c r="G14" s="29"/>
      <c r="H14" s="29"/>
      <c r="I14" s="29"/>
      <c r="J14" s="29"/>
      <c r="K14" s="42"/>
    </row>
    <row r="15" customFormat="1" customHeight="1" spans="1:11">
      <c r="A15" s="10">
        <v>1</v>
      </c>
      <c r="B15" s="11" t="s">
        <v>73</v>
      </c>
      <c r="C15" s="17" t="s">
        <v>74</v>
      </c>
      <c r="D15" s="11" t="s">
        <v>79</v>
      </c>
      <c r="E15" s="30" t="s">
        <v>67</v>
      </c>
      <c r="F15" s="30">
        <v>675.3</v>
      </c>
      <c r="G15" s="12">
        <v>0</v>
      </c>
      <c r="H15" s="12"/>
      <c r="I15" s="12">
        <f t="shared" si="0"/>
        <v>0</v>
      </c>
      <c r="J15" s="12"/>
      <c r="K15" s="43"/>
    </row>
    <row r="16" customFormat="1" customHeight="1" spans="1:11">
      <c r="A16" s="10">
        <v>2</v>
      </c>
      <c r="B16" s="11" t="s">
        <v>73</v>
      </c>
      <c r="C16" s="11" t="s">
        <v>76</v>
      </c>
      <c r="D16" s="11" t="s">
        <v>77</v>
      </c>
      <c r="E16" s="30" t="s">
        <v>67</v>
      </c>
      <c r="F16" s="30">
        <v>675.3</v>
      </c>
      <c r="G16" s="12">
        <v>0</v>
      </c>
      <c r="H16" s="12"/>
      <c r="I16" s="12">
        <f t="shared" si="0"/>
        <v>0</v>
      </c>
      <c r="J16" s="12"/>
      <c r="K16" s="43"/>
    </row>
    <row r="17" customFormat="1" customHeight="1" spans="1:11">
      <c r="A17" s="31"/>
      <c r="B17" s="32" t="s">
        <v>70</v>
      </c>
      <c r="C17" s="33"/>
      <c r="D17" s="34"/>
      <c r="E17" s="30" t="s">
        <v>71</v>
      </c>
      <c r="F17" s="30"/>
      <c r="G17" s="11"/>
      <c r="H17" s="11"/>
      <c r="I17" s="11">
        <f>I16+I15</f>
        <v>0</v>
      </c>
      <c r="J17" s="11"/>
      <c r="K17" s="44"/>
    </row>
    <row r="18" customFormat="1" customHeight="1" spans="1:11">
      <c r="A18" s="28" t="s">
        <v>80</v>
      </c>
      <c r="B18" s="29"/>
      <c r="C18" s="29"/>
      <c r="D18" s="29"/>
      <c r="E18" s="29"/>
      <c r="F18" s="29"/>
      <c r="G18" s="29"/>
      <c r="H18" s="29"/>
      <c r="I18" s="29"/>
      <c r="J18" s="29"/>
      <c r="K18" s="42"/>
    </row>
    <row r="19" customFormat="1" customHeight="1" spans="1:11">
      <c r="A19" s="10">
        <v>1</v>
      </c>
      <c r="B19" s="11" t="s">
        <v>81</v>
      </c>
      <c r="C19" s="17" t="s">
        <v>82</v>
      </c>
      <c r="D19" s="11" t="s">
        <v>83</v>
      </c>
      <c r="E19" s="30" t="s">
        <v>67</v>
      </c>
      <c r="F19" s="30">
        <v>675.3</v>
      </c>
      <c r="G19" s="12">
        <v>0</v>
      </c>
      <c r="H19" s="12"/>
      <c r="I19" s="14">
        <f t="shared" ref="I19:I23" si="1">G19*F19</f>
        <v>0</v>
      </c>
      <c r="J19" s="14"/>
      <c r="K19" s="43"/>
    </row>
    <row r="20" customFormat="1" customHeight="1" spans="1:11">
      <c r="A20" s="31"/>
      <c r="B20" s="32" t="s">
        <v>70</v>
      </c>
      <c r="C20" s="33"/>
      <c r="D20" s="34"/>
      <c r="E20" s="30" t="s">
        <v>71</v>
      </c>
      <c r="F20" s="30"/>
      <c r="G20" s="11"/>
      <c r="H20" s="11"/>
      <c r="I20" s="45">
        <f>I19</f>
        <v>0</v>
      </c>
      <c r="J20" s="45"/>
      <c r="K20" s="44"/>
    </row>
    <row r="21" customFormat="1" customHeight="1" spans="1:11">
      <c r="A21" s="28" t="s">
        <v>84</v>
      </c>
      <c r="B21" s="29"/>
      <c r="C21" s="29"/>
      <c r="D21" s="29"/>
      <c r="E21" s="29"/>
      <c r="F21" s="29"/>
      <c r="G21" s="29"/>
      <c r="H21" s="29"/>
      <c r="I21" s="29"/>
      <c r="J21" s="29"/>
      <c r="K21" s="42"/>
    </row>
    <row r="22" customFormat="1" customHeight="1" spans="1:11">
      <c r="A22" s="10">
        <v>1</v>
      </c>
      <c r="B22" s="11" t="s">
        <v>64</v>
      </c>
      <c r="C22" s="17" t="s">
        <v>85</v>
      </c>
      <c r="D22" s="11" t="s">
        <v>86</v>
      </c>
      <c r="E22" s="30" t="s">
        <v>67</v>
      </c>
      <c r="F22" s="30">
        <v>441</v>
      </c>
      <c r="G22" s="12">
        <v>0</v>
      </c>
      <c r="H22" s="12"/>
      <c r="I22" s="12">
        <f t="shared" si="1"/>
        <v>0</v>
      </c>
      <c r="J22" s="12"/>
      <c r="K22" s="43"/>
    </row>
    <row r="23" customFormat="1" customHeight="1" spans="1:11">
      <c r="A23" s="10">
        <v>2</v>
      </c>
      <c r="B23" s="11" t="s">
        <v>73</v>
      </c>
      <c r="C23" s="11" t="s">
        <v>87</v>
      </c>
      <c r="D23" s="11" t="s">
        <v>88</v>
      </c>
      <c r="E23" s="30" t="s">
        <v>67</v>
      </c>
      <c r="F23" s="30">
        <v>441</v>
      </c>
      <c r="G23" s="12">
        <v>0</v>
      </c>
      <c r="H23" s="12"/>
      <c r="I23" s="12">
        <f t="shared" si="1"/>
        <v>0</v>
      </c>
      <c r="J23" s="12"/>
      <c r="K23" s="43"/>
    </row>
    <row r="24" customFormat="1" customHeight="1" spans="1:11">
      <c r="A24" s="31"/>
      <c r="B24" s="32" t="s">
        <v>70</v>
      </c>
      <c r="C24" s="33"/>
      <c r="D24" s="34"/>
      <c r="E24" s="30" t="s">
        <v>71</v>
      </c>
      <c r="F24" s="30"/>
      <c r="G24" s="11"/>
      <c r="H24" s="11"/>
      <c r="I24" s="11">
        <f>I23+I22</f>
        <v>0</v>
      </c>
      <c r="J24" s="11"/>
      <c r="K24" s="44"/>
    </row>
    <row r="25" customFormat="1" customHeight="1" spans="1:11">
      <c r="A25" s="28" t="s">
        <v>89</v>
      </c>
      <c r="B25" s="29"/>
      <c r="C25" s="29"/>
      <c r="D25" s="29"/>
      <c r="E25" s="29"/>
      <c r="F25" s="29"/>
      <c r="G25" s="29"/>
      <c r="H25" s="29"/>
      <c r="I25" s="29"/>
      <c r="J25" s="29"/>
      <c r="K25" s="42"/>
    </row>
    <row r="26" customFormat="1" customHeight="1" spans="1:11">
      <c r="A26" s="10">
        <v>1</v>
      </c>
      <c r="B26" s="11" t="s">
        <v>90</v>
      </c>
      <c r="C26" s="17" t="s">
        <v>91</v>
      </c>
      <c r="D26" s="11" t="s">
        <v>92</v>
      </c>
      <c r="E26" s="30" t="s">
        <v>67</v>
      </c>
      <c r="F26" s="30">
        <v>199.2</v>
      </c>
      <c r="G26" s="12">
        <v>0</v>
      </c>
      <c r="H26" s="12"/>
      <c r="I26" s="14">
        <f>G26*F26</f>
        <v>0</v>
      </c>
      <c r="J26" s="14"/>
      <c r="K26" s="43"/>
    </row>
    <row r="27" customFormat="1" customHeight="1" spans="1:11">
      <c r="A27" s="10">
        <v>2</v>
      </c>
      <c r="B27" s="11" t="s">
        <v>73</v>
      </c>
      <c r="C27" s="11" t="s">
        <v>93</v>
      </c>
      <c r="D27" s="11" t="s">
        <v>94</v>
      </c>
      <c r="E27" s="30" t="s">
        <v>67</v>
      </c>
      <c r="F27" s="30">
        <v>199.2</v>
      </c>
      <c r="G27" s="12">
        <v>0</v>
      </c>
      <c r="H27" s="12"/>
      <c r="I27" s="12">
        <f>G27*F27</f>
        <v>0</v>
      </c>
      <c r="J27" s="12"/>
      <c r="K27" s="43"/>
    </row>
    <row r="28" customFormat="1" customHeight="1" spans="1:11">
      <c r="A28" s="10">
        <v>1</v>
      </c>
      <c r="B28" s="11" t="s">
        <v>73</v>
      </c>
      <c r="C28" s="17" t="s">
        <v>95</v>
      </c>
      <c r="D28" s="11" t="s">
        <v>96</v>
      </c>
      <c r="E28" s="30" t="s">
        <v>67</v>
      </c>
      <c r="F28" s="30">
        <v>199.2</v>
      </c>
      <c r="G28" s="12">
        <v>0</v>
      </c>
      <c r="H28" s="12"/>
      <c r="I28" s="12">
        <f>G28*F28</f>
        <v>0</v>
      </c>
      <c r="J28" s="12"/>
      <c r="K28" s="43"/>
    </row>
    <row r="29" customFormat="1" customHeight="1" spans="1:11">
      <c r="A29" s="10">
        <v>2</v>
      </c>
      <c r="B29" s="11" t="s">
        <v>73</v>
      </c>
      <c r="C29" s="11" t="s">
        <v>97</v>
      </c>
      <c r="D29" s="11" t="s">
        <v>98</v>
      </c>
      <c r="E29" s="30" t="s">
        <v>67</v>
      </c>
      <c r="F29" s="30">
        <v>199.2</v>
      </c>
      <c r="G29" s="12">
        <v>0</v>
      </c>
      <c r="H29" s="12"/>
      <c r="I29" s="12">
        <f>G29*F29</f>
        <v>0</v>
      </c>
      <c r="J29" s="12"/>
      <c r="K29" s="43"/>
    </row>
    <row r="30" customFormat="1" customHeight="1" spans="1:11">
      <c r="A30" s="31"/>
      <c r="B30" s="32" t="s">
        <v>70</v>
      </c>
      <c r="C30" s="33"/>
      <c r="D30" s="34"/>
      <c r="E30" s="30" t="s">
        <v>71</v>
      </c>
      <c r="F30" s="30"/>
      <c r="G30" s="11"/>
      <c r="H30" s="11"/>
      <c r="I30" s="45">
        <f>I29+I28+I27+I26</f>
        <v>0</v>
      </c>
      <c r="J30" s="45"/>
      <c r="K30" s="44"/>
    </row>
    <row r="31" customFormat="1" customHeight="1" spans="1:11">
      <c r="A31" s="28" t="s">
        <v>99</v>
      </c>
      <c r="B31" s="29"/>
      <c r="C31" s="29"/>
      <c r="D31" s="29"/>
      <c r="E31" s="29"/>
      <c r="F31" s="29"/>
      <c r="G31" s="29"/>
      <c r="H31" s="29"/>
      <c r="I31" s="29"/>
      <c r="J31" s="29"/>
      <c r="K31" s="42"/>
    </row>
    <row r="32" customFormat="1" customHeight="1" spans="1:11">
      <c r="A32" s="10">
        <v>1</v>
      </c>
      <c r="B32" s="11" t="s">
        <v>64</v>
      </c>
      <c r="C32" s="17" t="s">
        <v>100</v>
      </c>
      <c r="D32" s="11" t="s">
        <v>101</v>
      </c>
      <c r="E32" s="30" t="s">
        <v>102</v>
      </c>
      <c r="F32" s="30">
        <v>8</v>
      </c>
      <c r="G32" s="12">
        <v>0</v>
      </c>
      <c r="H32" s="12"/>
      <c r="I32" s="12">
        <f>G32*F32</f>
        <v>0</v>
      </c>
      <c r="J32" s="12"/>
      <c r="K32" s="43"/>
    </row>
    <row r="33" customFormat="1" customHeight="1" spans="1:11">
      <c r="A33" s="10">
        <v>2</v>
      </c>
      <c r="B33" s="11" t="s">
        <v>90</v>
      </c>
      <c r="C33" s="11" t="s">
        <v>103</v>
      </c>
      <c r="D33" s="11" t="s">
        <v>104</v>
      </c>
      <c r="E33" s="30" t="s">
        <v>105</v>
      </c>
      <c r="F33" s="30">
        <v>8</v>
      </c>
      <c r="G33" s="12">
        <v>0</v>
      </c>
      <c r="H33" s="12"/>
      <c r="I33" s="14">
        <f>G33*F33</f>
        <v>0</v>
      </c>
      <c r="J33" s="14"/>
      <c r="K33" s="43"/>
    </row>
    <row r="34" customFormat="1" customHeight="1" spans="1:11">
      <c r="A34" s="10"/>
      <c r="B34" s="11" t="s">
        <v>106</v>
      </c>
      <c r="C34" s="35" t="s">
        <v>107</v>
      </c>
      <c r="D34" s="11" t="s">
        <v>108</v>
      </c>
      <c r="E34" s="30" t="s">
        <v>105</v>
      </c>
      <c r="F34" s="30">
        <v>8</v>
      </c>
      <c r="G34" s="12">
        <v>0</v>
      </c>
      <c r="H34" s="12"/>
      <c r="I34" s="14">
        <f t="shared" ref="I34:I40" si="2">G34*F34</f>
        <v>0</v>
      </c>
      <c r="J34" s="14"/>
      <c r="K34" s="43"/>
    </row>
    <row r="35" customFormat="1" customHeight="1" spans="1:11">
      <c r="A35" s="31"/>
      <c r="B35" s="32" t="s">
        <v>70</v>
      </c>
      <c r="C35" s="33"/>
      <c r="D35" s="34"/>
      <c r="E35" s="30" t="s">
        <v>71</v>
      </c>
      <c r="F35" s="30"/>
      <c r="G35" s="11"/>
      <c r="H35" s="11"/>
      <c r="I35" s="45">
        <f>I33+I32</f>
        <v>0</v>
      </c>
      <c r="J35" s="45"/>
      <c r="K35" s="44"/>
    </row>
    <row r="36" customFormat="1" customHeight="1" spans="1:11">
      <c r="A36" s="28" t="s">
        <v>109</v>
      </c>
      <c r="B36" s="29"/>
      <c r="C36" s="29"/>
      <c r="D36" s="29"/>
      <c r="E36" s="29"/>
      <c r="F36" s="29"/>
      <c r="G36" s="29"/>
      <c r="H36" s="29"/>
      <c r="I36" s="29"/>
      <c r="J36" s="29"/>
      <c r="K36" s="42"/>
    </row>
    <row r="37" customFormat="1" customHeight="1" spans="1:11">
      <c r="A37" s="10">
        <v>1</v>
      </c>
      <c r="B37" s="11" t="s">
        <v>73</v>
      </c>
      <c r="C37" s="17" t="s">
        <v>110</v>
      </c>
      <c r="D37" s="11" t="s">
        <v>111</v>
      </c>
      <c r="E37" s="30" t="s">
        <v>67</v>
      </c>
      <c r="F37" s="30">
        <v>675.3</v>
      </c>
      <c r="G37" s="12">
        <v>0</v>
      </c>
      <c r="H37" s="12"/>
      <c r="I37" s="14">
        <f t="shared" si="2"/>
        <v>0</v>
      </c>
      <c r="J37" s="14"/>
      <c r="K37" s="43"/>
    </row>
    <row r="38" customFormat="1" customHeight="1" spans="1:11">
      <c r="A38" s="10">
        <v>2</v>
      </c>
      <c r="B38" s="11" t="s">
        <v>73</v>
      </c>
      <c r="C38" s="11" t="s">
        <v>112</v>
      </c>
      <c r="D38" s="11" t="s">
        <v>113</v>
      </c>
      <c r="E38" s="30" t="s">
        <v>67</v>
      </c>
      <c r="F38" s="30">
        <v>472.8</v>
      </c>
      <c r="G38" s="12">
        <v>0</v>
      </c>
      <c r="H38" s="12"/>
      <c r="I38" s="14">
        <f t="shared" si="2"/>
        <v>0</v>
      </c>
      <c r="J38" s="14"/>
      <c r="K38" s="43"/>
    </row>
    <row r="39" customFormat="1" customHeight="1" spans="1:11">
      <c r="A39" s="10">
        <v>3</v>
      </c>
      <c r="B39" s="11" t="s">
        <v>73</v>
      </c>
      <c r="C39" s="11" t="s">
        <v>114</v>
      </c>
      <c r="D39" s="11" t="s">
        <v>115</v>
      </c>
      <c r="E39" s="30" t="s">
        <v>116</v>
      </c>
      <c r="F39" s="30">
        <v>3</v>
      </c>
      <c r="G39" s="12">
        <v>0</v>
      </c>
      <c r="H39" s="12"/>
      <c r="I39" s="12">
        <f t="shared" si="2"/>
        <v>0</v>
      </c>
      <c r="J39" s="12"/>
      <c r="K39" s="43"/>
    </row>
    <row r="40" customFormat="1" customHeight="1" spans="1:11">
      <c r="A40" s="10">
        <v>4</v>
      </c>
      <c r="B40" s="11" t="s">
        <v>73</v>
      </c>
      <c r="C40" s="11" t="s">
        <v>114</v>
      </c>
      <c r="D40" s="11" t="s">
        <v>117</v>
      </c>
      <c r="E40" s="30" t="s">
        <v>105</v>
      </c>
      <c r="F40" s="30">
        <v>20</v>
      </c>
      <c r="G40" s="12">
        <v>0</v>
      </c>
      <c r="H40" s="12"/>
      <c r="I40" s="12">
        <f t="shared" si="2"/>
        <v>0</v>
      </c>
      <c r="J40" s="12"/>
      <c r="K40" s="43"/>
    </row>
    <row r="41" customFormat="1" customHeight="1" spans="1:11">
      <c r="A41" s="31"/>
      <c r="B41" s="32" t="s">
        <v>70</v>
      </c>
      <c r="C41" s="33"/>
      <c r="D41" s="34"/>
      <c r="E41" s="30" t="s">
        <v>71</v>
      </c>
      <c r="F41" s="30"/>
      <c r="G41" s="11"/>
      <c r="H41" s="11"/>
      <c r="I41" s="45">
        <f>I38+I37+I40</f>
        <v>0</v>
      </c>
      <c r="J41" s="45"/>
      <c r="K41" s="44"/>
    </row>
    <row r="42" customHeight="1" spans="1:11">
      <c r="A42" s="10"/>
      <c r="B42" s="11"/>
      <c r="C42" s="11"/>
      <c r="D42" s="11"/>
      <c r="E42" s="30"/>
      <c r="F42" s="30"/>
      <c r="G42" s="12"/>
      <c r="H42" s="12"/>
      <c r="I42" s="12"/>
      <c r="J42" s="12"/>
      <c r="K42" s="43"/>
    </row>
    <row r="43" customHeight="1" spans="1:11">
      <c r="A43" s="10"/>
      <c r="B43" s="11"/>
      <c r="C43" s="11"/>
      <c r="D43" s="11"/>
      <c r="E43" s="30"/>
      <c r="F43" s="30"/>
      <c r="G43" s="12"/>
      <c r="H43" s="12"/>
      <c r="I43" s="12"/>
      <c r="J43" s="12"/>
      <c r="K43" s="43"/>
    </row>
    <row r="44" customHeight="1" spans="1:11">
      <c r="A44" s="10"/>
      <c r="B44" s="11"/>
      <c r="C44" s="11"/>
      <c r="D44" s="11"/>
      <c r="E44" s="30"/>
      <c r="F44" s="30"/>
      <c r="G44" s="12"/>
      <c r="H44" s="12"/>
      <c r="I44" s="12"/>
      <c r="J44" s="12"/>
      <c r="K44" s="43"/>
    </row>
    <row r="45" customHeight="1" spans="1:11">
      <c r="A45" s="10"/>
      <c r="B45" s="11"/>
      <c r="C45" s="11"/>
      <c r="D45" s="11"/>
      <c r="E45" s="30"/>
      <c r="F45" s="30"/>
      <c r="G45" s="12"/>
      <c r="H45" s="12"/>
      <c r="I45" s="12"/>
      <c r="J45" s="12"/>
      <c r="K45" s="43"/>
    </row>
    <row r="46" customHeight="1" spans="1:11">
      <c r="A46" s="18" t="s">
        <v>118</v>
      </c>
      <c r="B46" s="20"/>
      <c r="C46" s="20"/>
      <c r="D46" s="20"/>
      <c r="E46" s="20"/>
      <c r="F46" s="20"/>
      <c r="G46" s="20"/>
      <c r="H46" s="20"/>
      <c r="I46" s="46">
        <f>I41+I35+I30+I24+I20+I17+I13+I9</f>
        <v>0</v>
      </c>
      <c r="J46" s="46"/>
      <c r="K46" s="47"/>
    </row>
    <row r="47" customHeight="1" spans="1:11">
      <c r="A47" s="22"/>
      <c r="B47" s="22"/>
      <c r="C47" s="22"/>
      <c r="D47" s="22"/>
      <c r="E47" s="23"/>
      <c r="F47" s="23"/>
      <c r="G47" s="22"/>
      <c r="H47" s="23"/>
      <c r="I47" s="23"/>
      <c r="J47" s="24" t="s">
        <v>46</v>
      </c>
      <c r="K47" s="24"/>
    </row>
  </sheetData>
  <mergeCells count="99">
    <mergeCell ref="A1:K1"/>
    <mergeCell ref="A2:G2"/>
    <mergeCell ref="H2:I2"/>
    <mergeCell ref="J2:K2"/>
    <mergeCell ref="G3:J3"/>
    <mergeCell ref="A6:K6"/>
    <mergeCell ref="G7:H7"/>
    <mergeCell ref="I7:J7"/>
    <mergeCell ref="G8:H8"/>
    <mergeCell ref="I8:J8"/>
    <mergeCell ref="B9:D9"/>
    <mergeCell ref="G9:H9"/>
    <mergeCell ref="I9:J9"/>
    <mergeCell ref="A10:K10"/>
    <mergeCell ref="G11:H11"/>
    <mergeCell ref="I11:J11"/>
    <mergeCell ref="G12:H12"/>
    <mergeCell ref="I12:J12"/>
    <mergeCell ref="B13:D13"/>
    <mergeCell ref="G13:H13"/>
    <mergeCell ref="I13:J13"/>
    <mergeCell ref="A14:K14"/>
    <mergeCell ref="G15:H15"/>
    <mergeCell ref="I15:J15"/>
    <mergeCell ref="G16:H16"/>
    <mergeCell ref="I16:J16"/>
    <mergeCell ref="B17:D17"/>
    <mergeCell ref="G17:H17"/>
    <mergeCell ref="I17:J17"/>
    <mergeCell ref="A18:K18"/>
    <mergeCell ref="G19:H19"/>
    <mergeCell ref="I19:J19"/>
    <mergeCell ref="B20:D20"/>
    <mergeCell ref="G20:H20"/>
    <mergeCell ref="I20:J20"/>
    <mergeCell ref="A21:K21"/>
    <mergeCell ref="G22:H22"/>
    <mergeCell ref="I22:J22"/>
    <mergeCell ref="G23:H23"/>
    <mergeCell ref="I23:J23"/>
    <mergeCell ref="B24:D24"/>
    <mergeCell ref="G24:H24"/>
    <mergeCell ref="I24:J24"/>
    <mergeCell ref="A25:K25"/>
    <mergeCell ref="G26:H26"/>
    <mergeCell ref="I26:J26"/>
    <mergeCell ref="G27:H27"/>
    <mergeCell ref="I27:J27"/>
    <mergeCell ref="G28:H28"/>
    <mergeCell ref="I28:J28"/>
    <mergeCell ref="G29:H29"/>
    <mergeCell ref="I29:J29"/>
    <mergeCell ref="B30:D30"/>
    <mergeCell ref="G30:H30"/>
    <mergeCell ref="I30:J30"/>
    <mergeCell ref="A31:K31"/>
    <mergeCell ref="G32:H32"/>
    <mergeCell ref="I32:J32"/>
    <mergeCell ref="G33:H33"/>
    <mergeCell ref="I33:J33"/>
    <mergeCell ref="G34:H34"/>
    <mergeCell ref="I34:J34"/>
    <mergeCell ref="B35:D35"/>
    <mergeCell ref="G35:H35"/>
    <mergeCell ref="I35:J35"/>
    <mergeCell ref="A36:K36"/>
    <mergeCell ref="G37:H37"/>
    <mergeCell ref="I37:J37"/>
    <mergeCell ref="G38:H38"/>
    <mergeCell ref="I38:J38"/>
    <mergeCell ref="G39:H39"/>
    <mergeCell ref="I39:J39"/>
    <mergeCell ref="G40:H40"/>
    <mergeCell ref="I40:J40"/>
    <mergeCell ref="B41:D41"/>
    <mergeCell ref="G41:H41"/>
    <mergeCell ref="I41:J41"/>
    <mergeCell ref="G42:H42"/>
    <mergeCell ref="I42:J42"/>
    <mergeCell ref="G43:H43"/>
    <mergeCell ref="I43:J43"/>
    <mergeCell ref="G44:H44"/>
    <mergeCell ref="I44:J44"/>
    <mergeCell ref="G45:H45"/>
    <mergeCell ref="I45:J45"/>
    <mergeCell ref="A46:H46"/>
    <mergeCell ref="I46:J46"/>
    <mergeCell ref="A47:G47"/>
    <mergeCell ref="H47:I47"/>
    <mergeCell ref="J47:K47"/>
    <mergeCell ref="A3:A5"/>
    <mergeCell ref="B3:B5"/>
    <mergeCell ref="C3:C5"/>
    <mergeCell ref="D3:D5"/>
    <mergeCell ref="E3:E5"/>
    <mergeCell ref="F3:F5"/>
    <mergeCell ref="K3:K5"/>
    <mergeCell ref="G4:H5"/>
    <mergeCell ref="I4:J5"/>
  </mergeCells>
  <hyperlinks>
    <hyperlink ref="C34" r:id="rId1" display="Z25330501@1&#10;" tooltip="mailto:Z25330501@1&#10;"/>
  </hyperlinks>
  <printOptions horizontalCentered="1"/>
  <pageMargins left="0.199305555555556" right="0.199305555555556" top="0.791666666666667" bottom="0" header="0.791666666666667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0"/>
  <sheetViews>
    <sheetView showGridLines="0" topLeftCell="A44" workbookViewId="0">
      <selection activeCell="H57" sqref="H57"/>
    </sheetView>
  </sheetViews>
  <sheetFormatPr defaultColWidth="9" defaultRowHeight="12"/>
  <cols>
    <col min="1" max="1" width="7.88888888888889" customWidth="1"/>
    <col min="2" max="2" width="15.3333333333333" customWidth="1"/>
    <col min="3" max="3" width="32.8888888888889" customWidth="1"/>
    <col min="4" max="4" width="10.6666666666667" customWidth="1"/>
    <col min="5" max="5" width="12" customWidth="1"/>
    <col min="6" max="6" width="5" customWidth="1"/>
    <col min="7" max="7" width="7.2" customWidth="1"/>
    <col min="8" max="8" width="19.2" customWidth="1"/>
  </cols>
  <sheetData>
    <row r="1" ht="48" customHeight="1" spans="1:8">
      <c r="A1" s="1"/>
      <c r="B1" s="1" t="s">
        <v>119</v>
      </c>
      <c r="C1" s="1"/>
      <c r="D1" s="2"/>
      <c r="E1" s="2"/>
      <c r="F1" s="2"/>
      <c r="G1" s="3"/>
      <c r="H1" s="3"/>
    </row>
    <row r="2" ht="28.5" customHeight="1" spans="1:8">
      <c r="A2" s="4"/>
      <c r="B2" s="4" t="s">
        <v>120</v>
      </c>
      <c r="C2" s="4"/>
      <c r="D2" s="4"/>
      <c r="E2" s="4"/>
      <c r="F2" s="4"/>
      <c r="G2" s="5" t="s">
        <v>17</v>
      </c>
      <c r="H2" s="5"/>
    </row>
    <row r="3" ht="25" customHeight="1" spans="1:10">
      <c r="A3" s="4" t="s">
        <v>16</v>
      </c>
      <c r="B3" s="4"/>
      <c r="C3" s="4"/>
      <c r="D3" s="6"/>
      <c r="E3" s="6"/>
      <c r="F3" s="4"/>
      <c r="G3" s="4"/>
      <c r="H3" s="4"/>
      <c r="I3" s="5"/>
      <c r="J3" s="5"/>
    </row>
    <row r="4" ht="24" customHeight="1" spans="1:8">
      <c r="A4" s="7" t="s">
        <v>18</v>
      </c>
      <c r="B4" s="7" t="s">
        <v>121</v>
      </c>
      <c r="C4" s="8" t="s">
        <v>122</v>
      </c>
      <c r="D4" s="8" t="s">
        <v>123</v>
      </c>
      <c r="E4" s="8" t="s">
        <v>124</v>
      </c>
      <c r="F4" s="8" t="s">
        <v>61</v>
      </c>
      <c r="G4" s="8"/>
      <c r="H4" s="9" t="s">
        <v>125</v>
      </c>
    </row>
    <row r="5" customFormat="1" ht="21" customHeight="1" spans="1:8">
      <c r="A5" s="10" t="s">
        <v>23</v>
      </c>
      <c r="B5" s="67" t="s">
        <v>126</v>
      </c>
      <c r="C5" s="11" t="s">
        <v>127</v>
      </c>
      <c r="D5" s="12" t="s">
        <v>128</v>
      </c>
      <c r="E5" s="12">
        <v>17.73</v>
      </c>
      <c r="F5" s="12"/>
      <c r="G5" s="12"/>
      <c r="H5" s="13">
        <f>F5*E5</f>
        <v>0</v>
      </c>
    </row>
    <row r="6" customFormat="1" ht="21" customHeight="1" spans="1:8">
      <c r="A6" s="10" t="s">
        <v>129</v>
      </c>
      <c r="B6" s="67" t="s">
        <v>130</v>
      </c>
      <c r="C6" s="11" t="s">
        <v>131</v>
      </c>
      <c r="D6" s="12" t="s">
        <v>128</v>
      </c>
      <c r="E6" s="12">
        <v>74.63</v>
      </c>
      <c r="F6" s="12"/>
      <c r="G6" s="12"/>
      <c r="H6" s="13">
        <f t="shared" ref="H6:H48" si="0">F6*E6</f>
        <v>0</v>
      </c>
    </row>
    <row r="7" customFormat="1" ht="25.5" customHeight="1" spans="1:8">
      <c r="A7" s="10" t="s">
        <v>132</v>
      </c>
      <c r="B7" s="67" t="s">
        <v>133</v>
      </c>
      <c r="C7" s="11" t="s">
        <v>134</v>
      </c>
      <c r="D7" s="12" t="s">
        <v>128</v>
      </c>
      <c r="E7" s="12">
        <v>93.19</v>
      </c>
      <c r="F7" s="12"/>
      <c r="G7" s="12"/>
      <c r="H7" s="13">
        <f t="shared" si="0"/>
        <v>0</v>
      </c>
    </row>
    <row r="8" customFormat="1" ht="25.5" customHeight="1" spans="1:8">
      <c r="A8" s="10" t="s">
        <v>135</v>
      </c>
      <c r="B8" s="67" t="s">
        <v>136</v>
      </c>
      <c r="C8" s="11" t="s">
        <v>137</v>
      </c>
      <c r="D8" s="12" t="s">
        <v>128</v>
      </c>
      <c r="E8" s="12">
        <v>34.22</v>
      </c>
      <c r="F8" s="12"/>
      <c r="G8" s="12"/>
      <c r="H8" s="13">
        <f t="shared" si="0"/>
        <v>0</v>
      </c>
    </row>
    <row r="9" customFormat="1" ht="25.5" customHeight="1" spans="1:8">
      <c r="A9" s="10" t="s">
        <v>138</v>
      </c>
      <c r="B9" s="67" t="s">
        <v>139</v>
      </c>
      <c r="C9" s="11" t="s">
        <v>140</v>
      </c>
      <c r="D9" s="12" t="s">
        <v>128</v>
      </c>
      <c r="E9" s="12">
        <v>68.92</v>
      </c>
      <c r="F9" s="12"/>
      <c r="G9" s="12"/>
      <c r="H9" s="13">
        <f t="shared" si="0"/>
        <v>0</v>
      </c>
    </row>
    <row r="10" customFormat="1" ht="21" customHeight="1" spans="1:8">
      <c r="A10" s="10" t="s">
        <v>141</v>
      </c>
      <c r="B10" s="67" t="s">
        <v>142</v>
      </c>
      <c r="C10" s="11" t="s">
        <v>143</v>
      </c>
      <c r="D10" s="12" t="s">
        <v>128</v>
      </c>
      <c r="E10" s="12">
        <v>21.52</v>
      </c>
      <c r="F10" s="12"/>
      <c r="G10" s="12"/>
      <c r="H10" s="13">
        <f t="shared" si="0"/>
        <v>0</v>
      </c>
    </row>
    <row r="11" customFormat="1" ht="21" customHeight="1" spans="1:8">
      <c r="A11" s="10" t="s">
        <v>144</v>
      </c>
      <c r="B11" s="67" t="s">
        <v>145</v>
      </c>
      <c r="C11" s="11" t="s">
        <v>146</v>
      </c>
      <c r="D11" s="12" t="s">
        <v>128</v>
      </c>
      <c r="E11" s="12">
        <v>5.28</v>
      </c>
      <c r="F11" s="12"/>
      <c r="G11" s="12"/>
      <c r="H11" s="13">
        <f t="shared" si="0"/>
        <v>0</v>
      </c>
    </row>
    <row r="12" customFormat="1" ht="21" customHeight="1" spans="1:8">
      <c r="A12" s="10" t="s">
        <v>147</v>
      </c>
      <c r="B12" s="67" t="s">
        <v>148</v>
      </c>
      <c r="C12" s="11" t="s">
        <v>149</v>
      </c>
      <c r="D12" s="12" t="s">
        <v>128</v>
      </c>
      <c r="E12" s="12">
        <v>108.72</v>
      </c>
      <c r="F12" s="12"/>
      <c r="G12" s="12"/>
      <c r="H12" s="13">
        <f t="shared" si="0"/>
        <v>0</v>
      </c>
    </row>
    <row r="13" customFormat="1" ht="25.5" customHeight="1" spans="1:8">
      <c r="A13" s="10" t="s">
        <v>150</v>
      </c>
      <c r="B13" s="67" t="s">
        <v>151</v>
      </c>
      <c r="C13" s="11" t="s">
        <v>152</v>
      </c>
      <c r="D13" s="12" t="s">
        <v>128</v>
      </c>
      <c r="E13" s="12">
        <v>48.95</v>
      </c>
      <c r="F13" s="12"/>
      <c r="G13" s="12"/>
      <c r="H13" s="13">
        <f t="shared" si="0"/>
        <v>0</v>
      </c>
    </row>
    <row r="14" customFormat="1" ht="25.5" customHeight="1" spans="1:8">
      <c r="A14" s="10" t="s">
        <v>153</v>
      </c>
      <c r="B14" s="67" t="s">
        <v>154</v>
      </c>
      <c r="C14" s="11" t="s">
        <v>155</v>
      </c>
      <c r="D14" s="12" t="s">
        <v>128</v>
      </c>
      <c r="E14" s="14">
        <v>2</v>
      </c>
      <c r="F14" s="12"/>
      <c r="G14" s="12"/>
      <c r="H14" s="15">
        <f t="shared" si="0"/>
        <v>0</v>
      </c>
    </row>
    <row r="15" customFormat="1" ht="25.5" customHeight="1" spans="1:8">
      <c r="A15" s="10" t="s">
        <v>156</v>
      </c>
      <c r="B15" s="10">
        <v>3015224</v>
      </c>
      <c r="C15" s="11" t="s">
        <v>157</v>
      </c>
      <c r="D15" s="12" t="s">
        <v>105</v>
      </c>
      <c r="E15" s="12">
        <v>32.64</v>
      </c>
      <c r="F15" s="12"/>
      <c r="G15" s="12"/>
      <c r="H15" s="13">
        <f t="shared" si="0"/>
        <v>0</v>
      </c>
    </row>
    <row r="16" customFormat="1" ht="21" customHeight="1" spans="1:8">
      <c r="A16" s="10" t="s">
        <v>158</v>
      </c>
      <c r="B16" s="67" t="s">
        <v>159</v>
      </c>
      <c r="C16" s="11" t="s">
        <v>160</v>
      </c>
      <c r="D16" s="12" t="s">
        <v>105</v>
      </c>
      <c r="E16" s="14">
        <v>1350.6</v>
      </c>
      <c r="F16" s="12"/>
      <c r="G16" s="12"/>
      <c r="H16" s="13">
        <f t="shared" si="0"/>
        <v>0</v>
      </c>
    </row>
    <row r="17" customFormat="1" ht="21" customHeight="1" spans="1:8">
      <c r="A17" s="10" t="s">
        <v>161</v>
      </c>
      <c r="B17" s="67" t="s">
        <v>162</v>
      </c>
      <c r="C17" s="11" t="s">
        <v>163</v>
      </c>
      <c r="D17" s="12" t="s">
        <v>164</v>
      </c>
      <c r="E17" s="12">
        <v>59.76</v>
      </c>
      <c r="F17" s="12"/>
      <c r="G17" s="12"/>
      <c r="H17" s="13">
        <f t="shared" si="0"/>
        <v>0</v>
      </c>
    </row>
    <row r="18" customFormat="1" ht="21" customHeight="1" spans="1:8">
      <c r="A18" s="10" t="s">
        <v>165</v>
      </c>
      <c r="B18" s="67" t="s">
        <v>166</v>
      </c>
      <c r="C18" s="11" t="s">
        <v>167</v>
      </c>
      <c r="D18" s="12" t="s">
        <v>168</v>
      </c>
      <c r="E18" s="12">
        <v>32.19</v>
      </c>
      <c r="F18" s="12"/>
      <c r="G18" s="12"/>
      <c r="H18" s="13">
        <f t="shared" si="0"/>
        <v>0</v>
      </c>
    </row>
    <row r="19" customFormat="1" ht="25.5" customHeight="1" spans="1:8">
      <c r="A19" s="10" t="s">
        <v>169</v>
      </c>
      <c r="B19" s="67" t="s">
        <v>170</v>
      </c>
      <c r="C19" s="11" t="s">
        <v>171</v>
      </c>
      <c r="D19" s="12" t="s">
        <v>168</v>
      </c>
      <c r="E19" s="12">
        <v>2.98</v>
      </c>
      <c r="F19" s="12"/>
      <c r="G19" s="12"/>
      <c r="H19" s="13">
        <f t="shared" si="0"/>
        <v>0</v>
      </c>
    </row>
    <row r="20" customFormat="1" ht="25.5" customHeight="1" spans="1:8">
      <c r="A20" s="10" t="s">
        <v>172</v>
      </c>
      <c r="B20" s="67" t="s">
        <v>173</v>
      </c>
      <c r="C20" s="11" t="s">
        <v>174</v>
      </c>
      <c r="D20" s="12" t="s">
        <v>67</v>
      </c>
      <c r="E20" s="12">
        <v>2.17</v>
      </c>
      <c r="F20" s="12"/>
      <c r="G20" s="12"/>
      <c r="H20" s="13">
        <f t="shared" si="0"/>
        <v>0</v>
      </c>
    </row>
    <row r="21" customFormat="1" ht="25.5" customHeight="1" spans="1:8">
      <c r="A21" s="10" t="s">
        <v>175</v>
      </c>
      <c r="B21" s="16" t="s">
        <v>176</v>
      </c>
      <c r="C21" s="11" t="s">
        <v>177</v>
      </c>
      <c r="D21" s="12" t="s">
        <v>67</v>
      </c>
      <c r="E21" s="12">
        <v>682.05</v>
      </c>
      <c r="F21" s="12"/>
      <c r="G21" s="12"/>
      <c r="H21" s="13">
        <f t="shared" si="0"/>
        <v>0</v>
      </c>
    </row>
    <row r="22" customFormat="1" ht="21" customHeight="1" spans="1:8">
      <c r="A22" s="10" t="s">
        <v>178</v>
      </c>
      <c r="B22" s="10">
        <v>13056101</v>
      </c>
      <c r="C22" s="11" t="s">
        <v>179</v>
      </c>
      <c r="D22" s="12" t="s">
        <v>168</v>
      </c>
      <c r="E22" s="12">
        <v>46.95</v>
      </c>
      <c r="F22" s="12"/>
      <c r="G22" s="12"/>
      <c r="H22" s="13">
        <f t="shared" si="0"/>
        <v>0</v>
      </c>
    </row>
    <row r="23" ht="21" customHeight="1" spans="1:8">
      <c r="A23" s="10" t="s">
        <v>180</v>
      </c>
      <c r="B23" s="10">
        <v>13090931</v>
      </c>
      <c r="C23" s="11" t="s">
        <v>181</v>
      </c>
      <c r="D23" s="12" t="s">
        <v>168</v>
      </c>
      <c r="E23" s="17">
        <v>73.23</v>
      </c>
      <c r="F23" s="12"/>
      <c r="G23" s="12"/>
      <c r="H23" s="13">
        <f t="shared" si="0"/>
        <v>0</v>
      </c>
    </row>
    <row r="24" ht="21" customHeight="1" spans="1:8">
      <c r="A24" s="10" t="s">
        <v>182</v>
      </c>
      <c r="B24" s="10">
        <v>13111301</v>
      </c>
      <c r="C24" s="11" t="s">
        <v>183</v>
      </c>
      <c r="D24" s="12" t="s">
        <v>168</v>
      </c>
      <c r="E24" s="12">
        <v>607.77</v>
      </c>
      <c r="F24" s="12"/>
      <c r="G24" s="12"/>
      <c r="H24" s="13">
        <f t="shared" si="0"/>
        <v>0</v>
      </c>
    </row>
    <row r="25" customFormat="1" ht="21" customHeight="1" spans="1:8">
      <c r="A25" s="10" t="s">
        <v>184</v>
      </c>
      <c r="B25" s="10" t="s">
        <v>185</v>
      </c>
      <c r="C25" s="11" t="s">
        <v>186</v>
      </c>
      <c r="D25" s="12" t="s">
        <v>168</v>
      </c>
      <c r="E25" s="12">
        <v>7587.94</v>
      </c>
      <c r="F25" s="12"/>
      <c r="G25" s="12"/>
      <c r="H25" s="13">
        <f t="shared" si="0"/>
        <v>0</v>
      </c>
    </row>
    <row r="26" customFormat="1" ht="21" customHeight="1" spans="1:8">
      <c r="A26" s="10" t="s">
        <v>187</v>
      </c>
      <c r="B26" s="10" t="s">
        <v>188</v>
      </c>
      <c r="C26" s="11" t="s">
        <v>186</v>
      </c>
      <c r="D26" s="12" t="s">
        <v>168</v>
      </c>
      <c r="E26" s="12">
        <v>4707.92</v>
      </c>
      <c r="F26" s="12"/>
      <c r="G26" s="12"/>
      <c r="H26" s="13">
        <f t="shared" si="0"/>
        <v>0</v>
      </c>
    </row>
    <row r="27" customFormat="1" ht="25.5" customHeight="1" spans="1:8">
      <c r="A27" s="10" t="s">
        <v>189</v>
      </c>
      <c r="B27" s="10">
        <v>14050121</v>
      </c>
      <c r="C27" s="11" t="s">
        <v>190</v>
      </c>
      <c r="D27" s="12" t="s">
        <v>168</v>
      </c>
      <c r="E27" s="12">
        <v>2.52</v>
      </c>
      <c r="F27" s="12"/>
      <c r="G27" s="12"/>
      <c r="H27" s="15">
        <f t="shared" si="0"/>
        <v>0</v>
      </c>
    </row>
    <row r="28" customFormat="1" ht="25.5" customHeight="1" spans="1:8">
      <c r="A28" s="10" t="s">
        <v>191</v>
      </c>
      <c r="B28" s="10">
        <v>14355831</v>
      </c>
      <c r="C28" s="11" t="s">
        <v>192</v>
      </c>
      <c r="D28" s="12" t="s">
        <v>168</v>
      </c>
      <c r="E28" s="12">
        <v>14.64</v>
      </c>
      <c r="F28" s="12"/>
      <c r="G28" s="12"/>
      <c r="H28" s="13">
        <f t="shared" si="0"/>
        <v>0</v>
      </c>
    </row>
    <row r="29" customFormat="1" ht="25.5" customHeight="1" spans="1:8">
      <c r="A29" s="10" t="s">
        <v>193</v>
      </c>
      <c r="B29" s="10">
        <v>14355841</v>
      </c>
      <c r="C29" s="11" t="s">
        <v>194</v>
      </c>
      <c r="D29" s="12" t="s">
        <v>168</v>
      </c>
      <c r="E29" s="12">
        <v>7.33</v>
      </c>
      <c r="F29" s="12"/>
      <c r="G29" s="12"/>
      <c r="H29" s="13">
        <f t="shared" si="0"/>
        <v>0</v>
      </c>
    </row>
    <row r="30" customFormat="1" ht="21" customHeight="1" spans="1:8">
      <c r="A30" s="10" t="s">
        <v>195</v>
      </c>
      <c r="B30" s="10">
        <v>27150312</v>
      </c>
      <c r="C30" s="11" t="s">
        <v>196</v>
      </c>
      <c r="D30" s="12" t="s">
        <v>197</v>
      </c>
      <c r="E30" s="12">
        <v>8.24</v>
      </c>
      <c r="F30" s="12"/>
      <c r="G30" s="12"/>
      <c r="H30" s="13">
        <f t="shared" si="0"/>
        <v>0</v>
      </c>
    </row>
    <row r="31" customFormat="1" ht="21" customHeight="1" spans="1:8">
      <c r="A31" s="10" t="s">
        <v>198</v>
      </c>
      <c r="B31" s="16" t="s">
        <v>199</v>
      </c>
      <c r="C31" s="11" t="s">
        <v>200</v>
      </c>
      <c r="D31" s="12" t="s">
        <v>128</v>
      </c>
      <c r="E31" s="12">
        <v>17.73</v>
      </c>
      <c r="F31" s="12"/>
      <c r="G31" s="12"/>
      <c r="H31" s="13">
        <f t="shared" si="0"/>
        <v>0</v>
      </c>
    </row>
    <row r="32" customFormat="1" ht="21" customHeight="1" spans="1:8">
      <c r="A32" s="10" t="s">
        <v>201</v>
      </c>
      <c r="B32" s="10">
        <v>34090311</v>
      </c>
      <c r="C32" s="11" t="s">
        <v>202</v>
      </c>
      <c r="D32" s="12" t="s">
        <v>168</v>
      </c>
      <c r="E32" s="12">
        <v>7.97</v>
      </c>
      <c r="F32" s="12"/>
      <c r="G32" s="12"/>
      <c r="H32" s="13">
        <f t="shared" si="0"/>
        <v>0</v>
      </c>
    </row>
    <row r="33" customFormat="1" ht="25.5" customHeight="1" spans="1:8">
      <c r="A33" s="10" t="s">
        <v>203</v>
      </c>
      <c r="B33" s="10">
        <v>34091101</v>
      </c>
      <c r="C33" s="11" t="s">
        <v>204</v>
      </c>
      <c r="D33" s="12" t="s">
        <v>205</v>
      </c>
      <c r="E33" s="12">
        <v>7.97</v>
      </c>
      <c r="F33" s="12"/>
      <c r="G33" s="12"/>
      <c r="H33" s="13">
        <f t="shared" si="0"/>
        <v>0</v>
      </c>
    </row>
    <row r="34" customFormat="1" ht="25.5" customHeight="1" spans="1:8">
      <c r="A34" s="10" t="s">
        <v>206</v>
      </c>
      <c r="B34" s="10">
        <v>34110101</v>
      </c>
      <c r="C34" s="11" t="s">
        <v>207</v>
      </c>
      <c r="D34" s="12" t="s">
        <v>208</v>
      </c>
      <c r="E34" s="12">
        <v>40.52</v>
      </c>
      <c r="F34" s="12"/>
      <c r="G34" s="12"/>
      <c r="H34" s="13">
        <f t="shared" si="0"/>
        <v>0</v>
      </c>
    </row>
    <row r="35" customFormat="1" ht="25.5" customHeight="1" spans="1:8">
      <c r="A35" s="10" t="s">
        <v>209</v>
      </c>
      <c r="B35" s="10">
        <v>35030343</v>
      </c>
      <c r="C35" s="11" t="s">
        <v>210</v>
      </c>
      <c r="D35" s="12" t="s">
        <v>168</v>
      </c>
      <c r="E35" s="12">
        <v>17.54</v>
      </c>
      <c r="F35" s="12"/>
      <c r="G35" s="12"/>
      <c r="H35" s="13">
        <f t="shared" si="0"/>
        <v>0</v>
      </c>
    </row>
    <row r="36" customFormat="1" ht="21" customHeight="1" spans="1:8">
      <c r="A36" s="10" t="s">
        <v>211</v>
      </c>
      <c r="B36" s="10">
        <v>35030612</v>
      </c>
      <c r="C36" s="11" t="s">
        <v>212</v>
      </c>
      <c r="D36" s="12" t="s">
        <v>213</v>
      </c>
      <c r="E36" s="12">
        <v>0.24</v>
      </c>
      <c r="F36" s="12"/>
      <c r="G36" s="12"/>
      <c r="H36" s="13">
        <f t="shared" si="0"/>
        <v>0</v>
      </c>
    </row>
    <row r="37" customFormat="1" ht="21" customHeight="1" spans="1:8">
      <c r="A37" s="10" t="s">
        <v>214</v>
      </c>
      <c r="B37" s="10">
        <v>35031212</v>
      </c>
      <c r="C37" s="11" t="s">
        <v>215</v>
      </c>
      <c r="D37" s="12" t="s">
        <v>213</v>
      </c>
      <c r="E37" s="12">
        <v>0.99</v>
      </c>
      <c r="F37" s="12"/>
      <c r="G37" s="12"/>
      <c r="H37" s="13">
        <f t="shared" si="0"/>
        <v>0</v>
      </c>
    </row>
    <row r="38" customFormat="1" ht="21" customHeight="1" spans="1:8">
      <c r="A38" s="10" t="s">
        <v>216</v>
      </c>
      <c r="B38" s="10">
        <v>35031213</v>
      </c>
      <c r="C38" s="11" t="s">
        <v>217</v>
      </c>
      <c r="D38" s="12" t="s">
        <v>213</v>
      </c>
      <c r="E38" s="12">
        <v>0.28</v>
      </c>
      <c r="F38" s="12"/>
      <c r="G38" s="12"/>
      <c r="H38" s="13">
        <f t="shared" si="0"/>
        <v>0</v>
      </c>
    </row>
    <row r="39" customFormat="1" ht="25.5" customHeight="1" spans="1:8">
      <c r="A39" s="10" t="s">
        <v>218</v>
      </c>
      <c r="B39" s="10">
        <v>35031214</v>
      </c>
      <c r="C39" s="11" t="s">
        <v>219</v>
      </c>
      <c r="D39" s="12" t="s">
        <v>213</v>
      </c>
      <c r="E39" s="12">
        <v>1.94</v>
      </c>
      <c r="F39" s="12"/>
      <c r="G39" s="12"/>
      <c r="H39" s="13">
        <f t="shared" si="0"/>
        <v>0</v>
      </c>
    </row>
    <row r="40" customFormat="1" ht="25.5" customHeight="1" spans="1:8">
      <c r="A40" s="10" t="s">
        <v>220</v>
      </c>
      <c r="B40" s="10">
        <v>36210511</v>
      </c>
      <c r="C40" s="11" t="s">
        <v>221</v>
      </c>
      <c r="D40" s="12" t="s">
        <v>168</v>
      </c>
      <c r="E40" s="12">
        <v>202.59</v>
      </c>
      <c r="F40" s="12"/>
      <c r="G40" s="12"/>
      <c r="H40" s="13">
        <f t="shared" si="0"/>
        <v>0</v>
      </c>
    </row>
    <row r="41" customFormat="1" ht="25.5" customHeight="1" spans="1:8">
      <c r="A41" s="10" t="s">
        <v>222</v>
      </c>
      <c r="B41" s="10" t="s">
        <v>223</v>
      </c>
      <c r="C41" s="11" t="s">
        <v>224</v>
      </c>
      <c r="D41" s="12" t="s">
        <v>71</v>
      </c>
      <c r="E41" s="14">
        <v>4800</v>
      </c>
      <c r="F41" s="12"/>
      <c r="G41" s="12"/>
      <c r="H41" s="15">
        <f t="shared" si="0"/>
        <v>0</v>
      </c>
    </row>
    <row r="42" customFormat="1" ht="21" customHeight="1" spans="1:8">
      <c r="A42" s="10" t="s">
        <v>225</v>
      </c>
      <c r="B42" s="10" t="s">
        <v>226</v>
      </c>
      <c r="C42" s="11" t="s">
        <v>227</v>
      </c>
      <c r="D42" s="12" t="s">
        <v>71</v>
      </c>
      <c r="E42" s="14">
        <v>262.2</v>
      </c>
      <c r="F42" s="12"/>
      <c r="G42" s="12"/>
      <c r="H42" s="15">
        <f t="shared" si="0"/>
        <v>0</v>
      </c>
    </row>
    <row r="43" customFormat="1" ht="21" customHeight="1" spans="1:8">
      <c r="A43" s="10" t="s">
        <v>228</v>
      </c>
      <c r="B43" s="10">
        <v>99070530</v>
      </c>
      <c r="C43" s="11" t="s">
        <v>229</v>
      </c>
      <c r="D43" s="12" t="s">
        <v>230</v>
      </c>
      <c r="E43" s="14">
        <v>0.8</v>
      </c>
      <c r="F43" s="12"/>
      <c r="G43" s="12"/>
      <c r="H43" s="13">
        <f t="shared" si="0"/>
        <v>0</v>
      </c>
    </row>
    <row r="44" customFormat="1" ht="21" customHeight="1" spans="1:8">
      <c r="A44" s="10" t="s">
        <v>231</v>
      </c>
      <c r="B44" s="10">
        <v>99070540</v>
      </c>
      <c r="C44" s="11" t="s">
        <v>232</v>
      </c>
      <c r="D44" s="12" t="s">
        <v>230</v>
      </c>
      <c r="E44" s="12">
        <v>0.94</v>
      </c>
      <c r="F44" s="12"/>
      <c r="G44" s="12"/>
      <c r="H44" s="13">
        <f t="shared" si="0"/>
        <v>0</v>
      </c>
    </row>
    <row r="45" ht="25.5" customHeight="1" spans="1:8">
      <c r="A45" s="10" t="s">
        <v>233</v>
      </c>
      <c r="B45" s="10">
        <v>99090360</v>
      </c>
      <c r="C45" s="11" t="s">
        <v>234</v>
      </c>
      <c r="D45" s="12" t="s">
        <v>230</v>
      </c>
      <c r="E45" s="14">
        <v>0.8</v>
      </c>
      <c r="F45" s="12"/>
      <c r="G45" s="12"/>
      <c r="H45" s="13">
        <f t="shared" si="0"/>
        <v>0</v>
      </c>
    </row>
    <row r="46" ht="25.5" customHeight="1" spans="1:8">
      <c r="A46" s="10" t="s">
        <v>235</v>
      </c>
      <c r="B46" s="10">
        <v>99130750</v>
      </c>
      <c r="C46" s="11" t="s">
        <v>236</v>
      </c>
      <c r="D46" s="12" t="s">
        <v>230</v>
      </c>
      <c r="E46" s="12">
        <v>1.06</v>
      </c>
      <c r="F46" s="12"/>
      <c r="G46" s="12"/>
      <c r="H46" s="13">
        <f t="shared" si="0"/>
        <v>0</v>
      </c>
    </row>
    <row r="47" ht="25.5" customHeight="1" spans="1:8">
      <c r="A47" s="10" t="s">
        <v>237</v>
      </c>
      <c r="B47" s="10">
        <v>99250020</v>
      </c>
      <c r="C47" s="11" t="s">
        <v>238</v>
      </c>
      <c r="D47" s="12" t="s">
        <v>230</v>
      </c>
      <c r="E47" s="12">
        <v>1.32</v>
      </c>
      <c r="F47" s="12"/>
      <c r="G47" s="12"/>
      <c r="H47" s="15">
        <f t="shared" si="0"/>
        <v>0</v>
      </c>
    </row>
    <row r="48" ht="21" customHeight="1" spans="1:8">
      <c r="A48" s="10" t="s">
        <v>239</v>
      </c>
      <c r="B48" s="10" t="s">
        <v>240</v>
      </c>
      <c r="C48" s="11" t="s">
        <v>241</v>
      </c>
      <c r="D48" s="12" t="s">
        <v>105</v>
      </c>
      <c r="E48" s="12">
        <v>8.08</v>
      </c>
      <c r="F48" s="12"/>
      <c r="G48" s="12"/>
      <c r="H48" s="13">
        <f t="shared" si="0"/>
        <v>0</v>
      </c>
    </row>
    <row r="49" ht="21" customHeight="1" spans="1:8">
      <c r="A49" s="18"/>
      <c r="B49" s="18" t="s">
        <v>118</v>
      </c>
      <c r="C49" s="19"/>
      <c r="D49" s="20"/>
      <c r="E49" s="20"/>
      <c r="F49" s="20"/>
      <c r="G49" s="20"/>
      <c r="H49" s="21"/>
    </row>
    <row r="50" ht="18" customHeight="1" spans="1:8">
      <c r="A50" s="22"/>
      <c r="B50" s="22"/>
      <c r="C50" s="22"/>
      <c r="D50" s="23"/>
      <c r="E50" s="23"/>
      <c r="F50" s="23"/>
      <c r="G50" s="24" t="s">
        <v>46</v>
      </c>
      <c r="H50" s="24"/>
    </row>
  </sheetData>
  <mergeCells count="56">
    <mergeCell ref="B1:H1"/>
    <mergeCell ref="B2:C2"/>
    <mergeCell ref="D2:F2"/>
    <mergeCell ref="G2:H2"/>
    <mergeCell ref="A3:F3"/>
    <mergeCell ref="G3:H3"/>
    <mergeCell ref="I3:J3"/>
    <mergeCell ref="F4:G4"/>
    <mergeCell ref="F5:G5"/>
    <mergeCell ref="F6:G6"/>
    <mergeCell ref="F7:G7"/>
    <mergeCell ref="F8:G8"/>
    <mergeCell ref="F9:G9"/>
    <mergeCell ref="F10:G10"/>
    <mergeCell ref="F11:G11"/>
    <mergeCell ref="F12:G12"/>
    <mergeCell ref="F13:G13"/>
    <mergeCell ref="F14:G14"/>
    <mergeCell ref="F15:G15"/>
    <mergeCell ref="F16:G16"/>
    <mergeCell ref="F17:G17"/>
    <mergeCell ref="F18:G18"/>
    <mergeCell ref="F19:G19"/>
    <mergeCell ref="F20:G20"/>
    <mergeCell ref="F21:G21"/>
    <mergeCell ref="F22:G22"/>
    <mergeCell ref="F23:G23"/>
    <mergeCell ref="F24:G24"/>
    <mergeCell ref="F25:G25"/>
    <mergeCell ref="F26:G26"/>
    <mergeCell ref="F27:G27"/>
    <mergeCell ref="F28:G28"/>
    <mergeCell ref="F29:G29"/>
    <mergeCell ref="F30:G30"/>
    <mergeCell ref="F31:G31"/>
    <mergeCell ref="F32:G32"/>
    <mergeCell ref="F33:G33"/>
    <mergeCell ref="F34:G34"/>
    <mergeCell ref="F35:G35"/>
    <mergeCell ref="F36:G36"/>
    <mergeCell ref="F37:G37"/>
    <mergeCell ref="F38:G38"/>
    <mergeCell ref="F39:G39"/>
    <mergeCell ref="F40:G40"/>
    <mergeCell ref="F41:G41"/>
    <mergeCell ref="F42:G42"/>
    <mergeCell ref="F43:G43"/>
    <mergeCell ref="F44:G44"/>
    <mergeCell ref="F45:G45"/>
    <mergeCell ref="F46:G46"/>
    <mergeCell ref="F47:G47"/>
    <mergeCell ref="F48:G48"/>
    <mergeCell ref="B49:G49"/>
    <mergeCell ref="B50:C50"/>
    <mergeCell ref="D50:F50"/>
    <mergeCell ref="G50:H50"/>
  </mergeCells>
  <hyperlinks>
    <hyperlink ref="B21" r:id="rId1" display="09371251@1"/>
    <hyperlink ref="B31" r:id="rId2" display="33052111@1"/>
  </hyperlinks>
  <printOptions horizontalCentered="1"/>
  <pageMargins left="0.397222222222222" right="0.00138888888888889" top="0.59375" bottom="0" header="0.59375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封面</vt:lpstr>
      <vt:lpstr>扉页</vt:lpstr>
      <vt:lpstr>报价汇总表</vt:lpstr>
      <vt:lpstr>工程量清单与计价表</vt:lpstr>
      <vt:lpstr>规费、项目清单计价表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cxj.0</cp:lastModifiedBy>
  <dcterms:created xsi:type="dcterms:W3CDTF">2022-07-20T18:11:00Z</dcterms:created>
  <cp:lastPrinted>2022-07-20T11:44:00Z</cp:lastPrinted>
  <dcterms:modified xsi:type="dcterms:W3CDTF">2024-07-08T03:10:05Z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80B7890EF9274B8497C04FDDB9E14FEF_13</vt:lpwstr>
  </property>
  <property fmtid="{D5CDD505-2E9C-101B-9397-08002B2CF9AE}" pid="3" name="KSOProductBuildVer">
    <vt:lpwstr>2052-12.1.0.16929</vt:lpwstr>
  </property>
</Properties>
</file>